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Bases de Datos Misionales\14. Pozos\2024\SINERGIA\Diciembre\"/>
    </mc:Choice>
  </mc:AlternateContent>
  <xr:revisionPtr revIDLastSave="0" documentId="13_ncr:1_{6AF0D91A-C277-4333-AB5F-E8A5A8465F10}" xr6:coauthVersionLast="47" xr6:coauthVersionMax="47" xr10:uidLastSave="{00000000-0000-0000-0000-000000000000}"/>
  <bookViews>
    <workbookView xWindow="-120" yWindow="-120" windowWidth="20730" windowHeight="9360" tabRatio="698" xr2:uid="{00000000-000D-0000-FFFF-FFFF00000000}"/>
  </bookViews>
  <sheets>
    <sheet name="PERFORACIÓN DE POZOS 2024" sheetId="1" r:id="rId1"/>
    <sheet name="ADQUISICIÓN SISMICA 2024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B142" i="5"/>
  <c r="C142" i="5"/>
  <c r="C141" i="5"/>
  <c r="B141" i="5"/>
  <c r="C128" i="5"/>
  <c r="B128" i="5"/>
  <c r="C16" i="1"/>
  <c r="C115" i="5"/>
  <c r="B115" i="5"/>
  <c r="C102" i="5"/>
  <c r="B102" i="5"/>
  <c r="C89" i="5"/>
  <c r="C76" i="5"/>
  <c r="C63" i="5"/>
  <c r="B59" i="5"/>
  <c r="B76" i="5" s="1"/>
  <c r="B89" i="5" l="1"/>
  <c r="B63" i="5"/>
  <c r="C50" i="5"/>
  <c r="B50" i="5"/>
  <c r="B37" i="5"/>
  <c r="C37" i="5"/>
  <c r="B26" i="5"/>
  <c r="C26" i="5"/>
  <c r="B17" i="5"/>
  <c r="C17" i="5" l="1"/>
  <c r="D5" i="1" l="1"/>
  <c r="D6" i="1" s="1"/>
  <c r="D7" i="1" s="1"/>
  <c r="C6" i="5"/>
  <c r="C5" i="5"/>
  <c r="C4" i="5"/>
  <c r="B9" i="5"/>
  <c r="D8" i="1" l="1"/>
  <c r="C9" i="5"/>
  <c r="D9" i="1" l="1"/>
  <c r="D10" i="1" s="1"/>
  <c r="D11" i="1" l="1"/>
  <c r="D12" i="1" s="1"/>
  <c r="D13" i="1" l="1"/>
  <c r="D16" i="1" s="1"/>
</calcChain>
</file>

<file path=xl/sharedStrings.xml><?xml version="1.0" encoding="utf-8"?>
<sst xmlns="http://schemas.openxmlformats.org/spreadsheetml/2006/main" count="185" uniqueCount="72">
  <si>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</si>
  <si>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</si>
  <si>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</si>
  <si>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</si>
  <si>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</si>
  <si>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</si>
  <si>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</si>
  <si>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</si>
  <si>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Perforación de pozos 2024</t>
  </si>
  <si>
    <t>TOTAL 2024</t>
  </si>
  <si>
    <t>1. Contrato E&amp;P VSM-3; Pozo Eagle I-1, Inicio perforación 12-dic-23; T.D: 3-ene-24, A3.
2. Contrato E&amp;P VMM-39; Pozo San Diego-1X, Inicio perforación 25-dic-23; T.D: 19-ene-24, A3.
3. Contrato E&amp;P PERDICES; Pozo Milonga-1, Inicio perforación 10-nov-23; T.D: 29-ene-24, A3</t>
  </si>
  <si>
    <t>Contrato: TEA VMM-4-1
Programa: CESAR 3D 2023
Total sísmica 3D: 108,18 Km²
Total Km Programa Sísmico: 173,088 Km 2D Equivalente
Fecha de Inicio Topografía: 11-oct-23
Fecha de Inicio Perforación:  4-nov-23
Fecha de Inicio Registro:  5-dic-23
Fecha Fin Registro: 5-ene-24
Avance Sísmica: 100 %</t>
  </si>
  <si>
    <t>Contrato: E&amp;P VIM-5
Programa: MACAO 3D
Total sísmica 3D: 248,99 Km²
Total Km Programa Sísmico: 397,584 Km 2D Equivalente
Fecha de Inicio Topografía: 19-oct-23
Fecha de Inicio Perforación: 11-nov-23  
Fecha de Inicio Registro: 5-ene-24
Fecha Fin Registro: 18-ene-24
Avance Sísmica: 100%</t>
  </si>
  <si>
    <r>
      <t xml:space="preserve">Contrato: N/A - "ANH"
Programa: MONTELIBANO-2D
Total sísmica 2D: 250,80 Km
Total Km Programa Sísmico: 250,80 Km 2D Equivalente
Fecha de Inicio Topografía: 15-sep-23
Fecha de Inicio Perforación:  17-oct-23
Fecha de Inicio Registro: 5-dic-23
Fecha Fin Registro: 4-ene-24
</t>
    </r>
    <r>
      <rPr>
        <sz val="14"/>
        <rFont val="Calibri"/>
        <family val="2"/>
      </rPr>
      <t>Avance Sísmica: 100%</t>
    </r>
  </si>
  <si>
    <t>Contrato: E&amp;P LLA-104
Programa: LLA-104 3D
Total sísmica 3D: 300,32 Km²
Total Km Programa Sísmico: 480,512 Km 2D Equivalente
Fecha de Inicio Topografía: 20-oct-23
Fecha de Inicio Perforación:  9-nov-23
Fecha de Inicio Registro: 22-dic-23
Fecha Fin Registro: 
Avance Sísmica: 73%</t>
  </si>
  <si>
    <t>Febrero</t>
  </si>
  <si>
    <t>SUB TOTAL FEBRERO</t>
  </si>
  <si>
    <t>Contrato: E&amp;P LLA-104
Programa: LLA-104 3D
Total sísmica 3D: 300,32 Km²
Total Km Programa Sísmico: 480,512 Km 2D Equivalente
Fecha de Inicio Topografía: 20-oct-23
Fecha de Inicio Perforación:  9-nov-23
Fecha de Inicio Registro: 22-dic-23
Fecha Fin Registro: 9-feb-24
Avance Sísmica: 100%</t>
  </si>
  <si>
    <t>Contrato: TEA VMM-14 1
Programa: YACOPI 2023 3D
Total sísmica 3D: 145,82 Km²
Total Km Programa Sísmico: 233,31 Km 2D Equivalente
Fecha de Inicio Topografía: 14-feb-24
Fecha de Inicio Perforación: 
Fecha de Inicio Registro:
Fecha Fin Registro: 
Avance Sísmica: 0%</t>
  </si>
  <si>
    <t>4. Contrato E&amp;P VMM-32; Pozo Machín-1ST, Inicio perforación 18-feb-24; T.D: 22-feb-24, A3</t>
  </si>
  <si>
    <t>Contrato: E&amp;P LLA-86
Programa: LLA-86 3D
Total sísmica 3D: 352,88 Km²
Total Km Programa Sísmico: 564,61 Km 2D Equivalente
Fecha de Inicio Topografía: 28-nov-23
Fecha de Inicio Perforación: 13-dic-23
Fecha de Inicio Registro: 6-feb-24
Fecha Fin Registro: 
Avance Sísmica:69%</t>
  </si>
  <si>
    <t>Marzo</t>
  </si>
  <si>
    <t>SUB TOTAL MARZO</t>
  </si>
  <si>
    <t>Contrato: E&amp;P LLA-86
Programa: LLA-86 3D
Total sísmica 3D: 352,88 Km²
Total Km Programa Sísmico: 564,61 Km 2D Equivalente
Fecha de Inicio Topografía: 28-nov-23
Fecha de Inicio Perforación: 13-dic-23
Fecha de Inicio Registro: 6-feb-24
Fecha Fin Registro: 7-mar-24
Avance Sísmica:100%</t>
  </si>
  <si>
    <t>Contrato: TEA VMM-14 1
Programa: YACOPI 2023 3D
Total sísmica 3D: 145,82 Km²
Total Km Programa Sísmico: 233,31 Km 2D Equivalente
Fecha de Inicio Topografía: 14-feb-24
Fecha de Inicio Perforación: 16-mar-24
Fecha de Inicio Registro:
Fecha Fin Registro: 
Avance Sísmica: 0%</t>
  </si>
  <si>
    <t>5. Contrato E&amp;P VIM-21; Pozo Pomelo-1, Inicio perforación 19-feb-24; T.D: 3-mar-24, A2c.
6. Contrato de Asociación CHIPIRON; Pozo CH W-01, inicio perforación 10-mar-24; TD: 20-mar-24, A2c</t>
  </si>
  <si>
    <t>Contrato: E&amp;E LA LOMA
Programa: MECHOACAN 3D
Total sísmica 3D: 32,71 Km²
Total Km Programa Sísmico: 52,34 Km 2D Equivalente
Fecha de Inicio Registro y Procesamiento: 6-dic-23
Fecha de Fin Registro y Procesamiento: 31-mar-24
Avance Sísmica: 100%</t>
  </si>
  <si>
    <t>Abril</t>
  </si>
  <si>
    <t>SUB TOTAL ABRIL</t>
  </si>
  <si>
    <t>7. Contrato E&amp;P VIM-21; Pozo Chontaduro-1, Inicio perforación 2-abr-24; T.D: 8-abr-24, A2b.
8. Contrato E&amp;P CHAZA; Costayaco-62, inicio perforación 8-abr-24; TD: 17-abr-24, A2c</t>
  </si>
  <si>
    <t>Contrato: E&amp;P LLA-119
Programa: LLANOS 119-3D
Total sísmica 3D: 80 Km²
Total Km Programa Sísmico:128 Km 2D Equivalente
Fecha de Inicio Topografía: 25-mar-24
Fecha de Inicio Perforación: 9-abr-24
Fecha de Inicio Registro: 30-abr-24
Fecha Fin Registro: 
Avance Sísmica: 3%</t>
  </si>
  <si>
    <t>Contrato: TEA VMM-65
Programa: YACOPI 2023 3D
Total sísmica 3D: 47,61 Km²
Total Km Programa Sísmico: 76,18 Km 2D Equivalente
Fecha de Inicio Topografía: 26-abr-24
Fecha de Inicio Perforación: 29-abr-24
Fecha de Inicio Registro:
Fecha Fin Registro: 
Avance Sísmica: 0%</t>
  </si>
  <si>
    <t>Mayo</t>
  </si>
  <si>
    <t>9. Contrato de Asociación Fortuna; Pozo Rocoto-1HZ, Inicio perforación 9-may-24; T.D: 21-may-24, A2a.
10. Contrato de E&amp;P LLA-123; Pozo Toritos Norte-1, Inicio perforación 29-abr-24; T.D: 23-may-24, A2c.
11. Contrato de E&amp;P CPO-5; Pozo Cisne-1X, Inicio perforación 22-abr-24; T.D: 30-may-24, A2c.</t>
  </si>
  <si>
    <t>Contrato: E&amp;P LLA-86
Programa: LLA-86 3D
Total sísmica 3D: 352,88 Km²
Total Km Programa Sísmico: 753,6 Km 2D Equivalente
Fecha de Inicio Topografía: 28-nov-23
Fecha de Inicio Perforación: 13-dic-23
Fecha de Inicio Registro:
Fecha Fin Registro: 
Avance Sísmica: 0%</t>
  </si>
  <si>
    <t>Contrato: E&amp;P CPO-5
Programa: CPO5-NE 3D-2023
Total sísmica 3D: 471 Km²
Total Km Programa Sísmico:  753,6 Km 2D Equivalente
Fecha de Inicio Topografía: 3-ene-24
Fecha de Inicio Perforación: 24-ene-24
Fecha de Inicio Registro:
Fecha Fin Registro: 
Avance Sísmica: 0%</t>
  </si>
  <si>
    <t>Contrato: E&amp;P CPO-5
Programa: CPO5-NE 3D-2023
Total sísmica 3D: 471 Km²
Total Km Programa Sísmico: 753,6 Km 2D Equivalente
Fecha de Inicio Topografía: 3-ene-24
Fecha de Inicio Perforación: 24-ene-24
Fecha de Inicio Registro: 11-mar-24
Fecha Fin Registro: 
Avance Sísmica: 47%</t>
  </si>
  <si>
    <t>Contrato: E&amp;P LLA-119
Programa: LLANOS 119-3D
Total sísmica 3D: 80 Km²
Total Km Programa Sísmico:128 Km 2D Equivalente
Fecha de Inicio Topografía: 25-mar-24
Fecha de Inicio Perforación: 9-abr-24
Fecha de Inicio Registro: 30-abr-24
Fecha Fin Registro: 6-may-24
Avance Sísmica: 100%</t>
  </si>
  <si>
    <t>Contrato: TEA VMM-14 1
Programa: YACOPI 2023 3D
Total sísmica 3D: 145,82 Km²
Total Km Programa Sísmico: 233,31 Km 2D Equivalente
Fecha de Inicio Topografía: 14-feb-24
Fecha de Inicio Perforación: 16-mar-24
Fecha de Inicio Registro: 7-may-24
Fecha Fin Registro: 
Avance Sísmica: 44,90%</t>
  </si>
  <si>
    <t>Contrato: E&amp;P SN-26
Programa: COROZO-3D
Total sísmica 3D: 100,84  Km²
Total Km Programa Sísmico: 161,34 Km 2D equivalente
Fecha de Inicio Topografía: 17-abr-24
Fecha de Inicio Perforación: 8-may-24
Fecha de Inicio Registro:
Fecha Fin Registro: 
Avance Sísmica: 0%</t>
  </si>
  <si>
    <t>Contrato: E&amp;P COR-9
Programa: COR9-3D
Total sísmica 3D: 83  Km²
Total Km Programa Sísmico: 132,8 Km 2D equivalente
Fecha de Inicio Topografía: 22-may-24
Fecha de Inicio Perforación: 
Fecha de Inicio Registro:
Fecha Fin Registro: 
Avance Sísmica: 0%</t>
  </si>
  <si>
    <t>SUB TOTAL MAYO</t>
  </si>
  <si>
    <t>Contrato: E&amp;P CPO-5
Programa: CPO5-NE 3D-2023
Total sísmica 3D: 471 Km²
Total Km Programa Sísmico: 753,6 Km 2D Equivalente
Fecha de Inicio Topografía: 3-ene-24
Fecha de Inicio Perforación: 24-ene-24
Fecha de Inicio Registro:
Fecha Fin Registro: 
Avance Sísmica: 0%</t>
  </si>
  <si>
    <t>Junio</t>
  </si>
  <si>
    <t>SUB TOTAL JUNIO</t>
  </si>
  <si>
    <t>Contrato: TEA VMM-14 1
Programa: YACOPI 2023 3D
Total sísmica 3D: 145,82 Km²
Total Km Programa Sísmico: 233,31 Km 2D Equivalente
Fecha de Inicio Topografía: 14-feb-24
Fecha de Inicio Perforación: 16-mar-24
Fecha de Inicio Registro: 7-may-24
Fecha Fin Registro: 25-jun-24
Avance Sísmica: 100%</t>
  </si>
  <si>
    <t>Contrato: TEA VMM-65
Programa: YACOPI 2023 3D
Total sísmica 3D: 47,61 Km²
Total Km Programa Sísmico: 76,18 Km 2D Equivalente
Fecha de Inicio Topografía: 26-abr-24
Fecha de Inicio Perforación: 29-abr-24
Fecha de Inicio Registro: 7-jun-24
Fecha Fin Registro: 25-jun-24
Avance Sísmica: 100%</t>
  </si>
  <si>
    <t>Contrato: E&amp;P COR-9
Programa: COR9-3D
Total sísmica 3D: 83  Km²
Total Km Programa Sísmico: 132,8 Km 2D equivalente
Fecha de Inicio Topografía: 22-may-24
Fecha de Inicio Perforación: 13-jun-24
Fecha de Inicio Registro:
Fecha Fin Registro: 
Avance Sísmica: 0%</t>
  </si>
  <si>
    <t>SUB TOTAL JULIO</t>
  </si>
  <si>
    <t>Julio</t>
  </si>
  <si>
    <t>12. Contrato de E&amp;P CPO-5; Pozo Lark-1, Inicio perforación 27-jun-24; T.D: 26-jul-24, A3.</t>
  </si>
  <si>
    <t>Contrato: E&amp;P SN-26
Programa: COROZO-3D
Total sísmica 3D: 100,84  Km²
Total Km Programa Sísmico: 161,34 Km 2D equivalente
Fecha de Inicio Topografía: 17-abr-24
Fecha de Inicio Perforación: 8-may-24
Fecha de Inicio Registro: 18-jul-24
Fecha Fin Registro: 
Avance Sísmica: 17,23%</t>
  </si>
  <si>
    <t>Contrato: E&amp;P COR-9
Programa: COR9-3D
Total sísmica 3D: 83  Km²
Total Km Programa Sísmico: 132,8 Km 2D equivalente
Fecha de Inicio Topografía: 22-may-24
Fecha de Inicio Perforación: 13-jun-24
Fecha de Inicio Registro: 28-jul-24
Fecha Fin Registro: 
Avance Sísmica: 4,93%</t>
  </si>
  <si>
    <t>Contrato: E&amp;P CPO-5
Programa: CPO-5-NE-3D
Total sísmica 3D:471 Km²
Total Km Programa Sísmico: 753,6 Km 2D Equivalente
Fecha de Inicio Topografía: 3-ene-24
Fecha de Inicio Perforación: 24-ene-24
Fecha de Inicio Registro: 11-mar-24
Fecha Fin Registro: 15-abr-24
Avance Sísmica: 100%</t>
  </si>
  <si>
    <t>Contrato: E&amp;P CPO-5
Programa: CPO-5-NE-3D
Total sísmica 3D: 471 Km²
Total Km Programa Sísmico: 753,6 Km 2D Equivalente
Fecha de Inicio Topografía: 3-ene-24
Fecha de Inicio Perforación: 24-ene-24
Fecha de Inicio Registro: 11-mar-24
Fecha Fin Registro: 15-abr-24
Avance Sísmica: 100%</t>
  </si>
  <si>
    <t>Agosto</t>
  </si>
  <si>
    <t>13. Contrato de Asociación Rondón; Pozo Caripeto-1, Inicio perforación 12-ago-24; T.D: 20-ago-24, A2c.
14. Contrato de E&amp;P LLA-123; Pozo Toritos Sur-1, Inicio perforación 5-ago-24; T.D: 27-ago-24, A2c.
15. Contrato de E&amp;P VELASQUEZ-2; Pozo Velásquez-365 W, Inicio perforación 29-jul-24; T.D: 28-ago-24, A3.
16. Contrato de E&amp;P CPO-11; Pozo Jupiter-1, Inicio perforación 21-ago-24; T.D: 28-ago-24, A3.</t>
  </si>
  <si>
    <t>SUB TOTAL AGOSTO</t>
  </si>
  <si>
    <t>Contrato: E&amp;P SN-26
Programa: COROZO-3D
Total sísmica 3D: 100,84  Km²
Total Km Programa Sísmico: 161,34 Km 2D equivalente
Fecha de Inicio Topografía: 17-abr-24
Fecha de Inicio Perforación: 8-may-24
Fecha de Inicio Registro: 18-jul-24
Fecha Fin Registro: 28-ago-24
Avance Sísmica: 100%</t>
  </si>
  <si>
    <t>Contrato: E&amp;P COR-9
Programa: COR9-3D
Total sísmica 3D: 83  Km²
Total Km Programa Sísmico: 132,8 Km 2D equivalente
Fecha de Inicio Topografía: 22-may-24
Fecha de Inicio Perforación: 13-jun-24
Fecha de Inicio Registro: 28-jul-24
Fecha Fin Registro: 28-ago-24
Avance Sísmica: 100%</t>
  </si>
  <si>
    <t>SUB TOTAL SEPTIEMBRE</t>
  </si>
  <si>
    <t>Septiembre</t>
  </si>
  <si>
    <t>17. Contrato de E&amp;P CPO-5; Pozo Cante Flamenco-2, Inicio perforación 14-ago-24; T.D: 02-sep-24, A2c.
18. Contrato de E&amp;P VIM-5; Pozo Cardamomo-1, Inicio perforación 8-ago-24; T.D:  4-sep-24, A3.</t>
  </si>
  <si>
    <t>Octubre</t>
  </si>
  <si>
    <t>19. Contrato de E&amp;P LLA-123; Pozo Bisbita Este-1, Inicio perforación 10-sep-24; T.D: 02-oct-24, A2a.</t>
  </si>
  <si>
    <t>SUB TOTAL OCTUBRE</t>
  </si>
  <si>
    <t>Noviembre</t>
  </si>
  <si>
    <t>SUB TOTAL NOVIEMBRE</t>
  </si>
  <si>
    <r>
      <t>20. Contrato de E&amp;P LLA-123; Pozo Saltador-2, Inicio perforación 18-oct-24; T.D: 05-nov-24, A2c.</t>
    </r>
    <r>
      <rPr>
        <sz val="10"/>
        <color rgb="FFFF0000"/>
        <rFont val="Calibri"/>
        <family val="2"/>
      </rPr>
      <t xml:space="preserve">
</t>
    </r>
    <r>
      <rPr>
        <sz val="10"/>
        <rFont val="Calibri"/>
        <family val="2"/>
      </rPr>
      <t>21. Contrato de E&amp;P JOROPO; Pozo Kimbo-1, Inicio perforación 28-oct-24; T.D: 7-nov-24, A3.</t>
    </r>
    <r>
      <rPr>
        <sz val="10"/>
        <color rgb="FFFF0000"/>
        <rFont val="Calibri"/>
        <family val="2"/>
      </rPr>
      <t xml:space="preserve">
</t>
    </r>
    <r>
      <rPr>
        <sz val="10"/>
        <rFont val="Calibri"/>
        <family val="2"/>
      </rPr>
      <t>22. Contrato de E&amp;P ESPERANZA; Pozo Kite-1, Inicio perforación 7-nov-24; T.D: 15-nov-24, A2c.
23. Convenio de E&amp;E UPAR; Pozo Arbolito Norte-1, Inicio perforación 25-oct-24; T.D: 16-nov-24, A3.</t>
    </r>
  </si>
  <si>
    <t>Diciembre</t>
  </si>
  <si>
    <r>
      <t>24. Contrato de E&amp;P VIM-21; Pozo Pibe-1, Inicio perforación 23-mov-24; T.D:1-dic-24, A2c.</t>
    </r>
    <r>
      <rPr>
        <sz val="10"/>
        <color rgb="FFFF0000"/>
        <rFont val="Calibri"/>
        <family val="2"/>
      </rPr>
      <t xml:space="preserve">
</t>
    </r>
    <r>
      <rPr>
        <sz val="10"/>
        <rFont val="Calibri"/>
        <family val="2"/>
      </rPr>
      <t>25. Contrato de E&amp;P JOROPO; Pozo Caliche-1, Inicio perforación 28-nov-24; T.D: 4-dic-24, A3.</t>
    </r>
    <r>
      <rPr>
        <sz val="10"/>
        <color rgb="FFFF0000"/>
        <rFont val="Calibri"/>
        <family val="2"/>
      </rPr>
      <t xml:space="preserve">
</t>
    </r>
    <r>
      <rPr>
        <sz val="10"/>
        <rFont val="Calibri"/>
        <family val="2"/>
      </rPr>
      <t>26. Contrato de E&amp;P LLA-122; Pozo Arantes-1ST4, Inicio perforación 30-sep-24; T.D: 11-dic-24, A3.
27.  Contrato de Asociación TAPIR; Pozo Albert-1ST, Inicio perforación 8-dic-24; T.D: 13-dic-24, A3</t>
    </r>
  </si>
  <si>
    <t>SUB TOTAL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</si>
</sst>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0"/>
      <name val="Calibri"/>
      <family val="2"/>
    </font>
    <font>
      <sz val="14"/>
      <color theme="1"/>
      <name val="Calibri"/>
      <family val="2"/>
    </font>
    <font>
      <b/>
      <sz val="14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4"/>
      <name val="Calibri"/>
      <family val="2"/>
    </font>
    <font>
      <sz val="24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 indent="1"/>
    </xf>
    <xf numFmtId="165" fontId="0" fillId="0" borderId="0" xfId="0" applyNumberFormat="1"/>
    <xf numFmtId="2" fontId="7" fillId="4" borderId="1" xfId="0" applyNumberFormat="1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1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2" fontId="14" fillId="0" borderId="0" xfId="0" applyNumberFormat="1" applyFont="1"/>
    <xf numFmtId="2" fontId="15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2" fontId="16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6"/>
  <sheetViews>
    <sheetView showGridLines="0" tabSelected="1" topLeftCell="A11" zoomScale="145" zoomScaleNormal="145" zoomScaleSheetLayoutView="100" workbookViewId="0">
      <selection activeCell="E12" sqref="E12"/>
    </sheetView>
  </sheetViews>
  <sheetFormatPr baseColWidth="10" defaultColWidth="11.42578125" defaultRowHeight="15" x14ac:dyDescent="0.25"/>
  <cols>
    <col min="1" max="1" width="3.28515625" style="1" customWidth="1"/>
    <col min="2" max="2" width="11.85546875" style="2" customWidth="1"/>
    <col min="3" max="4" width="11.140625" style="1" customWidth="1"/>
    <col min="5" max="5" width="100.710937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30" t="s">
        <v>8</v>
      </c>
      <c r="C2" s="31"/>
      <c r="D2" s="31"/>
      <c r="E2" s="32"/>
    </row>
    <row r="3" spans="2:5" ht="38.25" x14ac:dyDescent="0.25">
      <c r="B3" s="4" t="s">
        <v>0</v>
      </c>
      <c r="C3" s="5" t="s">
        <v>3</v>
      </c>
      <c r="D3" s="5" t="s">
        <v>2</v>
      </c>
      <c r="E3" s="6" t="s">
        <v>4</v>
      </c>
    </row>
    <row r="4" spans="2:5" ht="47.25" customHeight="1" x14ac:dyDescent="0.25">
      <c r="B4" s="7" t="s">
        <v>1</v>
      </c>
      <c r="C4" s="15">
        <v>3</v>
      </c>
      <c r="D4" s="15">
        <v>3</v>
      </c>
      <c r="E4" s="16" t="s">
        <v>10</v>
      </c>
    </row>
    <row r="5" spans="2:5" ht="19.5" customHeight="1" x14ac:dyDescent="0.25">
      <c r="B5" s="7" t="s">
        <v>15</v>
      </c>
      <c r="C5" s="15">
        <v>1</v>
      </c>
      <c r="D5" s="15">
        <f>+D4+C5</f>
        <v>4</v>
      </c>
      <c r="E5" s="16" t="s">
        <v>19</v>
      </c>
    </row>
    <row r="6" spans="2:5" ht="34.5" customHeight="1" x14ac:dyDescent="0.25">
      <c r="B6" s="7" t="s">
        <v>21</v>
      </c>
      <c r="C6" s="15">
        <v>2</v>
      </c>
      <c r="D6" s="15">
        <f>+D5+C6</f>
        <v>6</v>
      </c>
      <c r="E6" s="16" t="s">
        <v>25</v>
      </c>
    </row>
    <row r="7" spans="2:5" ht="34.5" customHeight="1" x14ac:dyDescent="0.25">
      <c r="B7" s="7" t="s">
        <v>27</v>
      </c>
      <c r="C7" s="7">
        <v>2</v>
      </c>
      <c r="D7" s="7">
        <f>+D6+C7</f>
        <v>8</v>
      </c>
      <c r="E7" s="23" t="s">
        <v>29</v>
      </c>
    </row>
    <row r="8" spans="2:5" ht="46.5" customHeight="1" x14ac:dyDescent="0.25">
      <c r="B8" s="7" t="s">
        <v>32</v>
      </c>
      <c r="C8" s="7">
        <v>3</v>
      </c>
      <c r="D8" s="7">
        <f>+C8+D7</f>
        <v>11</v>
      </c>
      <c r="E8" s="23" t="s">
        <v>33</v>
      </c>
    </row>
    <row r="9" spans="2:5" ht="14.25" customHeight="1" x14ac:dyDescent="0.25">
      <c r="B9" s="7" t="s">
        <v>43</v>
      </c>
      <c r="C9" s="7">
        <v>0</v>
      </c>
      <c r="D9" s="7">
        <f>+C9+D8</f>
        <v>11</v>
      </c>
      <c r="E9" s="23"/>
    </row>
    <row r="10" spans="2:5" ht="14.25" customHeight="1" x14ac:dyDescent="0.25">
      <c r="B10" s="7" t="s">
        <v>49</v>
      </c>
      <c r="C10" s="7">
        <v>1</v>
      </c>
      <c r="D10" s="7">
        <f>+C10+D9</f>
        <v>12</v>
      </c>
      <c r="E10" s="23" t="s">
        <v>50</v>
      </c>
    </row>
    <row r="11" spans="2:5" ht="52.5" customHeight="1" x14ac:dyDescent="0.25">
      <c r="B11" s="7" t="s">
        <v>55</v>
      </c>
      <c r="C11" s="7">
        <v>4</v>
      </c>
      <c r="D11" s="7">
        <f>+C11+D10</f>
        <v>16</v>
      </c>
      <c r="E11" s="23" t="s">
        <v>56</v>
      </c>
    </row>
    <row r="12" spans="2:5" ht="29.25" customHeight="1" x14ac:dyDescent="0.25">
      <c r="B12" s="7" t="s">
        <v>61</v>
      </c>
      <c r="C12" s="7">
        <v>2</v>
      </c>
      <c r="D12" s="7">
        <f>+D11+C12</f>
        <v>18</v>
      </c>
      <c r="E12" s="23" t="s">
        <v>62</v>
      </c>
    </row>
    <row r="13" spans="2:5" ht="15.75" customHeight="1" x14ac:dyDescent="0.25">
      <c r="B13" s="7" t="s">
        <v>63</v>
      </c>
      <c r="C13" s="7">
        <v>1</v>
      </c>
      <c r="D13" s="7">
        <f>+D12+C13</f>
        <v>19</v>
      </c>
      <c r="E13" s="23" t="s">
        <v>64</v>
      </c>
    </row>
    <row r="14" spans="2:5" ht="52.5" customHeight="1" x14ac:dyDescent="0.25">
      <c r="B14" s="7" t="s">
        <v>66</v>
      </c>
      <c r="C14" s="7">
        <v>4</v>
      </c>
      <c r="D14" s="7">
        <f>+D13+C14</f>
        <v>23</v>
      </c>
      <c r="E14" s="23" t="s">
        <v>68</v>
      </c>
    </row>
    <row r="15" spans="2:5" ht="52.5" customHeight="1" x14ac:dyDescent="0.25">
      <c r="B15" s="7" t="s">
        <v>69</v>
      </c>
      <c r="C15" s="7">
        <v>4</v>
      </c>
      <c r="D15" s="7">
        <f>+D14+C15</f>
        <v>27</v>
      </c>
      <c r="E15" s="23" t="s">
        <v>70</v>
      </c>
    </row>
    <row r="16" spans="2:5" x14ac:dyDescent="0.25">
      <c r="B16" s="13" t="s">
        <v>9</v>
      </c>
      <c r="C16" s="14">
        <f>+SUM(C4:C15)</f>
        <v>27</v>
      </c>
      <c r="D16" s="14">
        <f>+D15</f>
        <v>27</v>
      </c>
      <c r="E16" s="9"/>
    </row>
  </sheetData>
  <mergeCells count="1">
    <mergeCell ref="B2:E2"/>
  </mergeCells>
  <phoneticPr fontId="11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2"/>
  <sheetViews>
    <sheetView showGridLines="0" zoomScale="55" zoomScaleNormal="55" workbookViewId="0">
      <pane xSplit="1" ySplit="2" topLeftCell="B139" activePane="bottomRight" state="frozen"/>
      <selection pane="topRight" activeCell="B1" sqref="B1"/>
      <selection pane="bottomLeft" activeCell="A3" sqref="A3"/>
      <selection pane="bottomRight" activeCell="A141" sqref="A141"/>
    </sheetView>
  </sheetViews>
  <sheetFormatPr baseColWidth="10" defaultRowHeight="15" x14ac:dyDescent="0.25"/>
  <cols>
    <col min="1" max="1" width="33.42578125" customWidth="1"/>
    <col min="2" max="2" width="19.28515625" customWidth="1"/>
    <col min="3" max="3" width="25.140625" customWidth="1"/>
    <col min="4" max="4" width="92.140625" customWidth="1"/>
    <col min="5" max="5" width="22.7109375" style="3" customWidth="1"/>
    <col min="6" max="6" width="18.85546875" style="3" bestFit="1" customWidth="1"/>
    <col min="7" max="7" width="19.28515625" bestFit="1" customWidth="1"/>
    <col min="8" max="8" width="21.140625" bestFit="1" customWidth="1"/>
  </cols>
  <sheetData>
    <row r="1" spans="1:7" ht="35.25" customHeight="1" x14ac:dyDescent="0.25">
      <c r="A1" s="36" t="s">
        <v>0</v>
      </c>
      <c r="B1" s="37" t="s">
        <v>5</v>
      </c>
      <c r="C1" s="38" t="s">
        <v>6</v>
      </c>
      <c r="D1" s="35" t="s">
        <v>4</v>
      </c>
    </row>
    <row r="2" spans="1:7" ht="25.5" customHeight="1" x14ac:dyDescent="0.25">
      <c r="A2" s="36"/>
      <c r="B2" s="37"/>
      <c r="C2" s="38"/>
      <c r="D2" s="35"/>
    </row>
    <row r="3" spans="1:7" s="3" customFormat="1" ht="174" customHeight="1" x14ac:dyDescent="0.25">
      <c r="A3" s="33" t="s">
        <v>1</v>
      </c>
      <c r="B3" s="20">
        <v>4.3070000000000004</v>
      </c>
      <c r="C3" s="20">
        <v>4.3099999999999996</v>
      </c>
      <c r="D3" s="21" t="s">
        <v>11</v>
      </c>
      <c r="E3" s="17"/>
      <c r="F3" s="17"/>
      <c r="G3" s="17"/>
    </row>
    <row r="4" spans="1:7" s="3" customFormat="1" ht="164.25" customHeight="1" x14ac:dyDescent="0.25">
      <c r="A4" s="34"/>
      <c r="B4" s="20">
        <v>209.136</v>
      </c>
      <c r="C4" s="20">
        <f>+B4</f>
        <v>209.136</v>
      </c>
      <c r="D4" s="21" t="s">
        <v>12</v>
      </c>
    </row>
    <row r="5" spans="1:7" s="3" customFormat="1" ht="169.15" customHeight="1" x14ac:dyDescent="0.25">
      <c r="A5" s="34"/>
      <c r="B5" s="20">
        <v>38.973999999999997</v>
      </c>
      <c r="C5" s="20">
        <f>+B5</f>
        <v>38.973999999999997</v>
      </c>
      <c r="D5" s="22" t="s">
        <v>13</v>
      </c>
    </row>
    <row r="6" spans="1:7" s="3" customFormat="1" ht="180.75" customHeight="1" x14ac:dyDescent="0.25">
      <c r="A6" s="34"/>
      <c r="B6" s="20">
        <v>326.74799999999999</v>
      </c>
      <c r="C6" s="20">
        <f>+B6</f>
        <v>326.74799999999999</v>
      </c>
      <c r="D6" s="21" t="s">
        <v>14</v>
      </c>
    </row>
    <row r="7" spans="1:7" s="3" customFormat="1" ht="165" customHeight="1" x14ac:dyDescent="0.25">
      <c r="A7" s="34"/>
      <c r="B7" s="20">
        <v>0</v>
      </c>
      <c r="C7" s="20">
        <v>0</v>
      </c>
      <c r="D7" s="21" t="s">
        <v>34</v>
      </c>
    </row>
    <row r="8" spans="1:7" s="3" customFormat="1" ht="171" customHeight="1" x14ac:dyDescent="0.25">
      <c r="A8" s="39"/>
      <c r="B8" s="20">
        <v>0</v>
      </c>
      <c r="C8" s="20">
        <v>0</v>
      </c>
      <c r="D8" s="21" t="s">
        <v>42</v>
      </c>
    </row>
    <row r="9" spans="1:7" s="3" customFormat="1" ht="36" customHeight="1" x14ac:dyDescent="0.25">
      <c r="A9" s="10" t="s">
        <v>7</v>
      </c>
      <c r="B9" s="18">
        <f>SUM(B3:B8)</f>
        <v>579.16499999999996</v>
      </c>
      <c r="C9" s="18">
        <f>SUM(C3:C8)</f>
        <v>579.16800000000001</v>
      </c>
      <c r="D9" s="11"/>
    </row>
    <row r="10" spans="1:7" s="3" customFormat="1" ht="169.5" customHeight="1" x14ac:dyDescent="0.25">
      <c r="A10" s="33" t="s">
        <v>15</v>
      </c>
      <c r="B10" s="20">
        <v>0</v>
      </c>
      <c r="C10" s="20">
        <v>4.3099999999999996</v>
      </c>
      <c r="D10" s="21" t="s">
        <v>11</v>
      </c>
      <c r="E10" s="17"/>
      <c r="F10" s="17"/>
      <c r="G10" s="17"/>
    </row>
    <row r="11" spans="1:7" s="3" customFormat="1" ht="169.15" customHeight="1" x14ac:dyDescent="0.25">
      <c r="A11" s="34"/>
      <c r="B11" s="20">
        <v>0</v>
      </c>
      <c r="C11" s="20">
        <v>209.14</v>
      </c>
      <c r="D11" s="21" t="s">
        <v>12</v>
      </c>
    </row>
    <row r="12" spans="1:7" s="3" customFormat="1" ht="168.75" customHeight="1" x14ac:dyDescent="0.25">
      <c r="A12" s="34"/>
      <c r="B12" s="20">
        <v>0</v>
      </c>
      <c r="C12" s="20">
        <v>38.97</v>
      </c>
      <c r="D12" s="22" t="s">
        <v>13</v>
      </c>
    </row>
    <row r="13" spans="1:7" s="3" customFormat="1" ht="174" customHeight="1" x14ac:dyDescent="0.25">
      <c r="A13" s="34"/>
      <c r="B13" s="20">
        <v>129.74</v>
      </c>
      <c r="C13" s="20">
        <v>456.49</v>
      </c>
      <c r="D13" s="21" t="s">
        <v>17</v>
      </c>
    </row>
    <row r="14" spans="1:7" s="3" customFormat="1" ht="162.75" customHeight="1" x14ac:dyDescent="0.25">
      <c r="A14" s="34"/>
      <c r="B14" s="20">
        <v>389.58</v>
      </c>
      <c r="C14" s="20">
        <v>389.58</v>
      </c>
      <c r="D14" s="21" t="s">
        <v>20</v>
      </c>
    </row>
    <row r="15" spans="1:7" s="3" customFormat="1" ht="180.75" customHeight="1" x14ac:dyDescent="0.25">
      <c r="A15" s="34"/>
      <c r="B15" s="20">
        <v>0</v>
      </c>
      <c r="C15" s="20">
        <v>0</v>
      </c>
      <c r="D15" s="21" t="s">
        <v>35</v>
      </c>
    </row>
    <row r="16" spans="1:7" s="3" customFormat="1" ht="168.75" customHeight="1" x14ac:dyDescent="0.25">
      <c r="A16" s="39"/>
      <c r="B16" s="20">
        <v>0</v>
      </c>
      <c r="C16" s="20">
        <v>0</v>
      </c>
      <c r="D16" s="21" t="s">
        <v>18</v>
      </c>
    </row>
    <row r="17" spans="1:7" s="3" customFormat="1" ht="36" customHeight="1" x14ac:dyDescent="0.25">
      <c r="A17" s="10" t="s">
        <v>16</v>
      </c>
      <c r="B17" s="18">
        <f>SUM(B10:B16)</f>
        <v>519.31999999999994</v>
      </c>
      <c r="C17" s="18">
        <f>SUM(C10:C16)</f>
        <v>1098.49</v>
      </c>
      <c r="D17" s="11"/>
    </row>
    <row r="18" spans="1:7" s="3" customFormat="1" ht="173.25" customHeight="1" x14ac:dyDescent="0.25">
      <c r="A18" s="33" t="s">
        <v>21</v>
      </c>
      <c r="B18" s="20">
        <v>0</v>
      </c>
      <c r="C18" s="20">
        <v>4.3099999999999996</v>
      </c>
      <c r="D18" s="21" t="s">
        <v>11</v>
      </c>
      <c r="E18" s="17"/>
      <c r="F18" s="17"/>
      <c r="G18" s="17"/>
    </row>
    <row r="19" spans="1:7" s="3" customFormat="1" ht="169.15" customHeight="1" x14ac:dyDescent="0.25">
      <c r="A19" s="34"/>
      <c r="B19" s="20">
        <v>0</v>
      </c>
      <c r="C19" s="20">
        <v>209.14</v>
      </c>
      <c r="D19" s="21" t="s">
        <v>12</v>
      </c>
    </row>
    <row r="20" spans="1:7" s="3" customFormat="1" ht="175.5" customHeight="1" x14ac:dyDescent="0.25">
      <c r="A20" s="34"/>
      <c r="B20" s="20">
        <v>0</v>
      </c>
      <c r="C20" s="20">
        <v>38.97</v>
      </c>
      <c r="D20" s="22" t="s">
        <v>13</v>
      </c>
    </row>
    <row r="21" spans="1:7" s="3" customFormat="1" ht="168" customHeight="1" x14ac:dyDescent="0.25">
      <c r="A21" s="34"/>
      <c r="B21" s="20">
        <v>0</v>
      </c>
      <c r="C21" s="20">
        <v>456.49</v>
      </c>
      <c r="D21" s="21" t="s">
        <v>17</v>
      </c>
    </row>
    <row r="22" spans="1:7" s="3" customFormat="1" ht="180.75" customHeight="1" x14ac:dyDescent="0.25">
      <c r="A22" s="34"/>
      <c r="B22" s="20">
        <v>175.03</v>
      </c>
      <c r="C22" s="20">
        <v>564.61</v>
      </c>
      <c r="D22" s="21" t="s">
        <v>23</v>
      </c>
    </row>
    <row r="23" spans="1:7" s="3" customFormat="1" ht="133.5" customHeight="1" x14ac:dyDescent="0.25">
      <c r="A23" s="34"/>
      <c r="B23" s="20">
        <v>52.34</v>
      </c>
      <c r="C23" s="20">
        <v>52.34</v>
      </c>
      <c r="D23" s="21" t="s">
        <v>26</v>
      </c>
    </row>
    <row r="24" spans="1:7" s="3" customFormat="1" ht="168.75" customHeight="1" x14ac:dyDescent="0.25">
      <c r="A24" s="34"/>
      <c r="B24" s="20">
        <v>353.59</v>
      </c>
      <c r="C24" s="20">
        <v>353.59</v>
      </c>
      <c r="D24" s="21" t="s">
        <v>36</v>
      </c>
    </row>
    <row r="25" spans="1:7" s="3" customFormat="1" ht="165" customHeight="1" x14ac:dyDescent="0.25">
      <c r="A25" s="39"/>
      <c r="B25" s="20">
        <v>0</v>
      </c>
      <c r="C25" s="20">
        <v>0</v>
      </c>
      <c r="D25" s="21" t="s">
        <v>24</v>
      </c>
    </row>
    <row r="26" spans="1:7" s="3" customFormat="1" ht="36" customHeight="1" x14ac:dyDescent="0.25">
      <c r="A26" s="10" t="s">
        <v>22</v>
      </c>
      <c r="B26" s="18">
        <f>SUM(B18:B25)</f>
        <v>580.96</v>
      </c>
      <c r="C26" s="18">
        <f>SUM(C18:C25)</f>
        <v>1679.4499999999998</v>
      </c>
      <c r="D26" s="11"/>
    </row>
    <row r="27" spans="1:7" s="3" customFormat="1" ht="174" customHeight="1" x14ac:dyDescent="0.25">
      <c r="A27" s="33" t="s">
        <v>27</v>
      </c>
      <c r="B27" s="20">
        <v>0</v>
      </c>
      <c r="C27" s="20">
        <v>4.3099999999999996</v>
      </c>
      <c r="D27" s="21" t="s">
        <v>11</v>
      </c>
      <c r="E27" s="17"/>
      <c r="F27" s="17"/>
      <c r="G27" s="17"/>
    </row>
    <row r="28" spans="1:7" s="3" customFormat="1" ht="169.15" customHeight="1" x14ac:dyDescent="0.25">
      <c r="A28" s="34"/>
      <c r="B28" s="20">
        <v>0</v>
      </c>
      <c r="C28" s="20">
        <v>209.14</v>
      </c>
      <c r="D28" s="21" t="s">
        <v>12</v>
      </c>
    </row>
    <row r="29" spans="1:7" s="3" customFormat="1" ht="175.5" customHeight="1" x14ac:dyDescent="0.25">
      <c r="A29" s="34"/>
      <c r="B29" s="20">
        <v>0</v>
      </c>
      <c r="C29" s="20">
        <v>38.97</v>
      </c>
      <c r="D29" s="22" t="s">
        <v>13</v>
      </c>
    </row>
    <row r="30" spans="1:7" s="3" customFormat="1" ht="174" customHeight="1" x14ac:dyDescent="0.25">
      <c r="A30" s="34"/>
      <c r="B30" s="20">
        <v>0</v>
      </c>
      <c r="C30" s="20">
        <v>456.49</v>
      </c>
      <c r="D30" s="21" t="s">
        <v>17</v>
      </c>
    </row>
    <row r="31" spans="1:7" s="3" customFormat="1" ht="180.75" customHeight="1" x14ac:dyDescent="0.25">
      <c r="A31" s="34"/>
      <c r="B31" s="20">
        <v>0</v>
      </c>
      <c r="C31" s="20">
        <v>564.61</v>
      </c>
      <c r="D31" s="21" t="s">
        <v>23</v>
      </c>
    </row>
    <row r="32" spans="1:7" s="3" customFormat="1" ht="128.25" customHeight="1" x14ac:dyDescent="0.25">
      <c r="A32" s="34"/>
      <c r="B32" s="20">
        <v>0</v>
      </c>
      <c r="C32" s="20">
        <v>52.34</v>
      </c>
      <c r="D32" s="21" t="s">
        <v>26</v>
      </c>
    </row>
    <row r="33" spans="1:8" s="3" customFormat="1" ht="175.5" customHeight="1" x14ac:dyDescent="0.25">
      <c r="A33" s="34"/>
      <c r="B33" s="24">
        <v>400.01000000000005</v>
      </c>
      <c r="C33" s="24">
        <v>753.6</v>
      </c>
      <c r="D33" s="25" t="s">
        <v>53</v>
      </c>
    </row>
    <row r="34" spans="1:8" s="3" customFormat="1" ht="171" customHeight="1" x14ac:dyDescent="0.25">
      <c r="A34" s="34"/>
      <c r="B34" s="24">
        <v>3.84</v>
      </c>
      <c r="C34" s="24">
        <v>3.84</v>
      </c>
      <c r="D34" s="25" t="s">
        <v>30</v>
      </c>
    </row>
    <row r="35" spans="1:8" s="3" customFormat="1" ht="172.5" customHeight="1" x14ac:dyDescent="0.25">
      <c r="A35" s="34"/>
      <c r="B35" s="24">
        <v>0</v>
      </c>
      <c r="C35" s="24">
        <v>0</v>
      </c>
      <c r="D35" s="25" t="s">
        <v>24</v>
      </c>
    </row>
    <row r="36" spans="1:8" s="3" customFormat="1" ht="170.25" customHeight="1" x14ac:dyDescent="0.25">
      <c r="A36" s="39"/>
      <c r="B36" s="24">
        <v>0</v>
      </c>
      <c r="C36" s="24">
        <v>0</v>
      </c>
      <c r="D36" s="25" t="s">
        <v>31</v>
      </c>
    </row>
    <row r="37" spans="1:8" s="3" customFormat="1" ht="36" customHeight="1" x14ac:dyDescent="0.25">
      <c r="A37" s="10" t="s">
        <v>28</v>
      </c>
      <c r="B37" s="18">
        <f>SUM(B27:B36)</f>
        <v>403.85</v>
      </c>
      <c r="C37" s="18">
        <f>SUM(C27:C36)</f>
        <v>2083.3000000000002</v>
      </c>
      <c r="D37" s="11"/>
    </row>
    <row r="38" spans="1:8" s="3" customFormat="1" ht="174" customHeight="1" x14ac:dyDescent="0.25">
      <c r="A38" s="33" t="s">
        <v>32</v>
      </c>
      <c r="B38" s="24">
        <v>0</v>
      </c>
      <c r="C38" s="24">
        <v>4.3099999999999996</v>
      </c>
      <c r="D38" s="25" t="s">
        <v>11</v>
      </c>
      <c r="E38" s="17"/>
      <c r="F38" s="17"/>
      <c r="G38" s="17"/>
    </row>
    <row r="39" spans="1:8" s="3" customFormat="1" ht="169.15" customHeight="1" x14ac:dyDescent="0.25">
      <c r="A39" s="34"/>
      <c r="B39" s="24">
        <v>0</v>
      </c>
      <c r="C39" s="24">
        <v>209.14</v>
      </c>
      <c r="D39" s="25" t="s">
        <v>12</v>
      </c>
    </row>
    <row r="40" spans="1:8" s="3" customFormat="1" ht="175.5" customHeight="1" x14ac:dyDescent="0.25">
      <c r="A40" s="34"/>
      <c r="B40" s="24">
        <v>0</v>
      </c>
      <c r="C40" s="24">
        <v>38.97</v>
      </c>
      <c r="D40" s="28" t="s">
        <v>13</v>
      </c>
    </row>
    <row r="41" spans="1:8" s="3" customFormat="1" ht="165" customHeight="1" x14ac:dyDescent="0.25">
      <c r="A41" s="34"/>
      <c r="B41" s="24">
        <v>0</v>
      </c>
      <c r="C41" s="24">
        <v>456.49</v>
      </c>
      <c r="D41" s="25" t="s">
        <v>17</v>
      </c>
    </row>
    <row r="42" spans="1:8" s="3" customFormat="1" ht="168.75" customHeight="1" x14ac:dyDescent="0.25">
      <c r="A42" s="34"/>
      <c r="B42" s="24">
        <v>0</v>
      </c>
      <c r="C42" s="24">
        <v>564.61</v>
      </c>
      <c r="D42" s="25" t="s">
        <v>23</v>
      </c>
    </row>
    <row r="43" spans="1:8" s="3" customFormat="1" ht="135" customHeight="1" x14ac:dyDescent="0.25">
      <c r="A43" s="34"/>
      <c r="B43" s="24">
        <v>0</v>
      </c>
      <c r="C43" s="24">
        <v>52.34</v>
      </c>
      <c r="D43" s="25" t="s">
        <v>26</v>
      </c>
    </row>
    <row r="44" spans="1:8" s="3" customFormat="1" ht="164.25" customHeight="1" x14ac:dyDescent="0.25">
      <c r="A44" s="34"/>
      <c r="B44" s="24">
        <v>0</v>
      </c>
      <c r="C44" s="24">
        <v>753.6</v>
      </c>
      <c r="D44" s="25" t="s">
        <v>53</v>
      </c>
    </row>
    <row r="45" spans="1:8" s="3" customFormat="1" ht="171.75" customHeight="1" x14ac:dyDescent="0.5">
      <c r="A45" s="34"/>
      <c r="B45" s="24">
        <v>124.16</v>
      </c>
      <c r="C45" s="24">
        <v>128</v>
      </c>
      <c r="D45" s="25" t="s">
        <v>37</v>
      </c>
      <c r="H45" s="26"/>
    </row>
    <row r="46" spans="1:8" s="3" customFormat="1" ht="168.75" customHeight="1" x14ac:dyDescent="0.6">
      <c r="A46" s="34"/>
      <c r="B46" s="24">
        <v>104.75</v>
      </c>
      <c r="C46" s="24">
        <v>104.75</v>
      </c>
      <c r="D46" s="25" t="s">
        <v>38</v>
      </c>
      <c r="G46" s="27"/>
      <c r="H46" s="26"/>
    </row>
    <row r="47" spans="1:8" s="3" customFormat="1" ht="170.25" customHeight="1" x14ac:dyDescent="0.25">
      <c r="A47" s="34"/>
      <c r="B47" s="24">
        <v>0</v>
      </c>
      <c r="C47" s="24">
        <v>0</v>
      </c>
      <c r="D47" s="25" t="s">
        <v>31</v>
      </c>
    </row>
    <row r="48" spans="1:8" s="3" customFormat="1" ht="168.75" customHeight="1" x14ac:dyDescent="0.25">
      <c r="A48" s="34"/>
      <c r="B48" s="24">
        <v>0</v>
      </c>
      <c r="C48" s="24">
        <v>0</v>
      </c>
      <c r="D48" s="25" t="s">
        <v>39</v>
      </c>
    </row>
    <row r="49" spans="1:8" s="3" customFormat="1" ht="168.75" customHeight="1" x14ac:dyDescent="0.25">
      <c r="A49" s="34"/>
      <c r="B49" s="24">
        <v>0</v>
      </c>
      <c r="C49" s="24">
        <v>0</v>
      </c>
      <c r="D49" s="25" t="s">
        <v>40</v>
      </c>
    </row>
    <row r="50" spans="1:8" s="3" customFormat="1" ht="36" customHeight="1" x14ac:dyDescent="0.25">
      <c r="A50" s="10" t="s">
        <v>41</v>
      </c>
      <c r="B50" s="18">
        <f>SUM(B38:B49)</f>
        <v>228.91</v>
      </c>
      <c r="C50" s="18">
        <f>SUM(C38:C49)</f>
        <v>2312.21</v>
      </c>
      <c r="D50" s="11"/>
    </row>
    <row r="51" spans="1:8" s="3" customFormat="1" ht="174" customHeight="1" x14ac:dyDescent="0.25">
      <c r="A51" s="33" t="s">
        <v>43</v>
      </c>
      <c r="B51" s="24">
        <v>0</v>
      </c>
      <c r="C51" s="24">
        <v>4.3099999999999996</v>
      </c>
      <c r="D51" s="25" t="s">
        <v>11</v>
      </c>
      <c r="E51" s="17"/>
      <c r="F51" s="17"/>
      <c r="G51" s="17"/>
    </row>
    <row r="52" spans="1:8" s="3" customFormat="1" ht="169.15" customHeight="1" x14ac:dyDescent="0.25">
      <c r="A52" s="34"/>
      <c r="B52" s="24">
        <v>0</v>
      </c>
      <c r="C52" s="24">
        <v>209.14</v>
      </c>
      <c r="D52" s="25" t="s">
        <v>12</v>
      </c>
    </row>
    <row r="53" spans="1:8" s="3" customFormat="1" ht="175.5" customHeight="1" x14ac:dyDescent="0.25">
      <c r="A53" s="34"/>
      <c r="B53" s="24">
        <v>0</v>
      </c>
      <c r="C53" s="24">
        <v>38.97</v>
      </c>
      <c r="D53" s="28" t="s">
        <v>13</v>
      </c>
    </row>
    <row r="54" spans="1:8" s="3" customFormat="1" ht="165" customHeight="1" x14ac:dyDescent="0.25">
      <c r="A54" s="34"/>
      <c r="B54" s="24">
        <v>0</v>
      </c>
      <c r="C54" s="24">
        <v>456.49</v>
      </c>
      <c r="D54" s="25" t="s">
        <v>17</v>
      </c>
    </row>
    <row r="55" spans="1:8" s="3" customFormat="1" ht="168.75" customHeight="1" x14ac:dyDescent="0.25">
      <c r="A55" s="34"/>
      <c r="B55" s="24">
        <v>0</v>
      </c>
      <c r="C55" s="24">
        <v>564.61</v>
      </c>
      <c r="D55" s="25" t="s">
        <v>23</v>
      </c>
    </row>
    <row r="56" spans="1:8" s="3" customFormat="1" ht="135" customHeight="1" x14ac:dyDescent="0.25">
      <c r="A56" s="34"/>
      <c r="B56" s="24">
        <v>0</v>
      </c>
      <c r="C56" s="24">
        <v>52.34</v>
      </c>
      <c r="D56" s="25" t="s">
        <v>26</v>
      </c>
    </row>
    <row r="57" spans="1:8" s="3" customFormat="1" ht="164.25" customHeight="1" x14ac:dyDescent="0.25">
      <c r="A57" s="34"/>
      <c r="B57" s="24">
        <v>0</v>
      </c>
      <c r="C57" s="24">
        <v>753.6</v>
      </c>
      <c r="D57" s="25" t="s">
        <v>53</v>
      </c>
    </row>
    <row r="58" spans="1:8" s="3" customFormat="1" ht="171.75" customHeight="1" x14ac:dyDescent="0.5">
      <c r="A58" s="34"/>
      <c r="B58" s="24">
        <v>0</v>
      </c>
      <c r="C58" s="24">
        <v>128</v>
      </c>
      <c r="D58" s="25" t="s">
        <v>37</v>
      </c>
      <c r="H58" s="26"/>
    </row>
    <row r="59" spans="1:8" s="3" customFormat="1" ht="182.25" customHeight="1" x14ac:dyDescent="0.6">
      <c r="A59" s="34"/>
      <c r="B59" s="24">
        <f>+C59-B46</f>
        <v>128.56</v>
      </c>
      <c r="C59" s="24">
        <v>233.31</v>
      </c>
      <c r="D59" s="25" t="s">
        <v>45</v>
      </c>
      <c r="G59" s="27"/>
      <c r="H59" s="26"/>
    </row>
    <row r="60" spans="1:8" s="3" customFormat="1" ht="188.25" customHeight="1" x14ac:dyDescent="0.25">
      <c r="A60" s="34"/>
      <c r="B60" s="24">
        <v>76.180000000000007</v>
      </c>
      <c r="C60" s="24">
        <v>76.180000000000007</v>
      </c>
      <c r="D60" s="25" t="s">
        <v>46</v>
      </c>
    </row>
    <row r="61" spans="1:8" s="3" customFormat="1" ht="182.25" customHeight="1" x14ac:dyDescent="0.25">
      <c r="A61" s="34"/>
      <c r="B61" s="24">
        <v>0</v>
      </c>
      <c r="C61" s="24">
        <v>0</v>
      </c>
      <c r="D61" s="25" t="s">
        <v>39</v>
      </c>
    </row>
    <row r="62" spans="1:8" s="3" customFormat="1" ht="180.75" customHeight="1" x14ac:dyDescent="0.25">
      <c r="A62" s="34"/>
      <c r="B62" s="24">
        <v>0</v>
      </c>
      <c r="C62" s="24">
        <v>0</v>
      </c>
      <c r="D62" s="25" t="s">
        <v>47</v>
      </c>
    </row>
    <row r="63" spans="1:8" s="3" customFormat="1" ht="36" customHeight="1" x14ac:dyDescent="0.25">
      <c r="A63" s="10" t="s">
        <v>44</v>
      </c>
      <c r="B63" s="18">
        <f>SUM(B51:B62)</f>
        <v>204.74</v>
      </c>
      <c r="C63" s="18">
        <f>SUM(C51:C62)</f>
        <v>2516.9499999999998</v>
      </c>
      <c r="D63" s="11"/>
    </row>
    <row r="64" spans="1:8" s="3" customFormat="1" ht="174" customHeight="1" x14ac:dyDescent="0.25">
      <c r="A64" s="33" t="s">
        <v>49</v>
      </c>
      <c r="B64" s="24">
        <v>0</v>
      </c>
      <c r="C64" s="24">
        <v>4.3099999999999996</v>
      </c>
      <c r="D64" s="25" t="s">
        <v>11</v>
      </c>
      <c r="E64" s="17"/>
      <c r="F64" s="17"/>
      <c r="G64" s="17"/>
    </row>
    <row r="65" spans="1:8" s="3" customFormat="1" ht="169.15" customHeight="1" x14ac:dyDescent="0.25">
      <c r="A65" s="34"/>
      <c r="B65" s="24">
        <v>0</v>
      </c>
      <c r="C65" s="24">
        <v>209.14</v>
      </c>
      <c r="D65" s="25" t="s">
        <v>12</v>
      </c>
    </row>
    <row r="66" spans="1:8" s="3" customFormat="1" ht="175.5" customHeight="1" x14ac:dyDescent="0.25">
      <c r="A66" s="34"/>
      <c r="B66" s="24">
        <v>0</v>
      </c>
      <c r="C66" s="24">
        <v>38.97</v>
      </c>
      <c r="D66" s="28" t="s">
        <v>13</v>
      </c>
    </row>
    <row r="67" spans="1:8" s="3" customFormat="1" ht="165" customHeight="1" x14ac:dyDescent="0.25">
      <c r="A67" s="34"/>
      <c r="B67" s="24">
        <v>0</v>
      </c>
      <c r="C67" s="24">
        <v>456.49</v>
      </c>
      <c r="D67" s="25" t="s">
        <v>17</v>
      </c>
    </row>
    <row r="68" spans="1:8" s="3" customFormat="1" ht="168.75" customHeight="1" x14ac:dyDescent="0.25">
      <c r="A68" s="34"/>
      <c r="B68" s="24">
        <v>0</v>
      </c>
      <c r="C68" s="24">
        <v>564.61</v>
      </c>
      <c r="D68" s="25" t="s">
        <v>23</v>
      </c>
    </row>
    <row r="69" spans="1:8" s="3" customFormat="1" ht="135" customHeight="1" x14ac:dyDescent="0.25">
      <c r="A69" s="34"/>
      <c r="B69" s="24">
        <v>0</v>
      </c>
      <c r="C69" s="24">
        <v>52.34</v>
      </c>
      <c r="D69" s="25" t="s">
        <v>26</v>
      </c>
    </row>
    <row r="70" spans="1:8" s="3" customFormat="1" ht="168" customHeight="1" x14ac:dyDescent="0.25">
      <c r="A70" s="34"/>
      <c r="B70" s="24">
        <v>0</v>
      </c>
      <c r="C70" s="24">
        <v>753.6</v>
      </c>
      <c r="D70" s="25" t="s">
        <v>54</v>
      </c>
    </row>
    <row r="71" spans="1:8" s="3" customFormat="1" ht="171.75" customHeight="1" x14ac:dyDescent="0.5">
      <c r="A71" s="34"/>
      <c r="B71" s="24">
        <v>0</v>
      </c>
      <c r="C71" s="24">
        <v>128</v>
      </c>
      <c r="D71" s="25" t="s">
        <v>37</v>
      </c>
      <c r="H71" s="26"/>
    </row>
    <row r="72" spans="1:8" s="3" customFormat="1" ht="182.25" customHeight="1" x14ac:dyDescent="0.6">
      <c r="A72" s="34"/>
      <c r="B72" s="24">
        <v>0</v>
      </c>
      <c r="C72" s="24">
        <v>233.31</v>
      </c>
      <c r="D72" s="25" t="s">
        <v>45</v>
      </c>
      <c r="G72" s="27"/>
      <c r="H72" s="26"/>
    </row>
    <row r="73" spans="1:8" s="3" customFormat="1" ht="188.25" customHeight="1" x14ac:dyDescent="0.25">
      <c r="A73" s="34"/>
      <c r="B73" s="24">
        <v>0</v>
      </c>
      <c r="C73" s="24">
        <v>76.180000000000007</v>
      </c>
      <c r="D73" s="25" t="s">
        <v>46</v>
      </c>
    </row>
    <row r="74" spans="1:8" s="3" customFormat="1" ht="182.25" customHeight="1" x14ac:dyDescent="0.25">
      <c r="A74" s="34"/>
      <c r="B74" s="24">
        <v>27.8</v>
      </c>
      <c r="C74" s="24">
        <v>27.8</v>
      </c>
      <c r="D74" s="25" t="s">
        <v>51</v>
      </c>
    </row>
    <row r="75" spans="1:8" s="3" customFormat="1" ht="180.75" customHeight="1" x14ac:dyDescent="0.25">
      <c r="A75" s="34"/>
      <c r="B75" s="24">
        <v>6.54</v>
      </c>
      <c r="C75" s="24">
        <v>6.54</v>
      </c>
      <c r="D75" s="25" t="s">
        <v>52</v>
      </c>
    </row>
    <row r="76" spans="1:8" s="3" customFormat="1" ht="36" customHeight="1" x14ac:dyDescent="0.25">
      <c r="A76" s="10" t="s">
        <v>48</v>
      </c>
      <c r="B76" s="18">
        <f>SUM(B64:B75)</f>
        <v>34.340000000000003</v>
      </c>
      <c r="C76" s="18">
        <f>SUM(C64:C75)</f>
        <v>2551.29</v>
      </c>
      <c r="D76" s="11"/>
    </row>
    <row r="77" spans="1:8" s="3" customFormat="1" ht="174" customHeight="1" x14ac:dyDescent="0.25">
      <c r="A77" s="33" t="s">
        <v>55</v>
      </c>
      <c r="B77" s="24">
        <v>0</v>
      </c>
      <c r="C77" s="24">
        <v>4.3099999999999996</v>
      </c>
      <c r="D77" s="25" t="s">
        <v>11</v>
      </c>
      <c r="E77" s="17"/>
      <c r="F77" s="17"/>
      <c r="G77" s="17"/>
    </row>
    <row r="78" spans="1:8" s="3" customFormat="1" ht="169.15" customHeight="1" x14ac:dyDescent="0.25">
      <c r="A78" s="34"/>
      <c r="B78" s="24">
        <v>0</v>
      </c>
      <c r="C78" s="24">
        <v>209.14</v>
      </c>
      <c r="D78" s="25" t="s">
        <v>12</v>
      </c>
    </row>
    <row r="79" spans="1:8" s="3" customFormat="1" ht="175.5" customHeight="1" x14ac:dyDescent="0.25">
      <c r="A79" s="34"/>
      <c r="B79" s="24">
        <v>0</v>
      </c>
      <c r="C79" s="24">
        <v>38.97</v>
      </c>
      <c r="D79" s="28" t="s">
        <v>13</v>
      </c>
    </row>
    <row r="80" spans="1:8" s="3" customFormat="1" ht="165" customHeight="1" x14ac:dyDescent="0.25">
      <c r="A80" s="34"/>
      <c r="B80" s="24">
        <v>0</v>
      </c>
      <c r="C80" s="24">
        <v>456.49</v>
      </c>
      <c r="D80" s="25" t="s">
        <v>17</v>
      </c>
    </row>
    <row r="81" spans="1:8" s="3" customFormat="1" ht="168.75" customHeight="1" x14ac:dyDescent="0.25">
      <c r="A81" s="34"/>
      <c r="B81" s="24">
        <v>0</v>
      </c>
      <c r="C81" s="24">
        <v>564.61</v>
      </c>
      <c r="D81" s="25" t="s">
        <v>23</v>
      </c>
    </row>
    <row r="82" spans="1:8" s="3" customFormat="1" ht="135" customHeight="1" x14ac:dyDescent="0.25">
      <c r="A82" s="34"/>
      <c r="B82" s="24">
        <v>0</v>
      </c>
      <c r="C82" s="24">
        <v>52.34</v>
      </c>
      <c r="D82" s="25" t="s">
        <v>26</v>
      </c>
    </row>
    <row r="83" spans="1:8" s="3" customFormat="1" ht="168" customHeight="1" x14ac:dyDescent="0.25">
      <c r="A83" s="34"/>
      <c r="B83" s="24">
        <v>0</v>
      </c>
      <c r="C83" s="24">
        <v>753.6</v>
      </c>
      <c r="D83" s="25" t="s">
        <v>54</v>
      </c>
    </row>
    <row r="84" spans="1:8" s="3" customFormat="1" ht="171.75" customHeight="1" x14ac:dyDescent="0.5">
      <c r="A84" s="34"/>
      <c r="B84" s="24">
        <v>0</v>
      </c>
      <c r="C84" s="24">
        <v>128</v>
      </c>
      <c r="D84" s="25" t="s">
        <v>37</v>
      </c>
      <c r="H84" s="26"/>
    </row>
    <row r="85" spans="1:8" s="3" customFormat="1" ht="182.25" customHeight="1" x14ac:dyDescent="0.6">
      <c r="A85" s="34"/>
      <c r="B85" s="24">
        <v>0</v>
      </c>
      <c r="C85" s="24">
        <v>233.31</v>
      </c>
      <c r="D85" s="25" t="s">
        <v>45</v>
      </c>
      <c r="G85" s="27"/>
      <c r="H85" s="26"/>
    </row>
    <row r="86" spans="1:8" s="3" customFormat="1" ht="188.25" customHeight="1" x14ac:dyDescent="0.25">
      <c r="A86" s="34"/>
      <c r="B86" s="24">
        <v>0</v>
      </c>
      <c r="C86" s="24">
        <v>76.180000000000007</v>
      </c>
      <c r="D86" s="25" t="s">
        <v>46</v>
      </c>
    </row>
    <row r="87" spans="1:8" s="3" customFormat="1" ht="182.25" customHeight="1" x14ac:dyDescent="0.4">
      <c r="A87" s="34"/>
      <c r="B87" s="24">
        <v>133.54</v>
      </c>
      <c r="C87" s="24">
        <v>161.34</v>
      </c>
      <c r="D87" s="25" t="s">
        <v>58</v>
      </c>
      <c r="G87" s="29"/>
    </row>
    <row r="88" spans="1:8" s="3" customFormat="1" ht="180.75" customHeight="1" x14ac:dyDescent="0.25">
      <c r="A88" s="34"/>
      <c r="B88" s="24">
        <v>126.26</v>
      </c>
      <c r="C88" s="24">
        <v>132.80000000000001</v>
      </c>
      <c r="D88" s="25" t="s">
        <v>59</v>
      </c>
    </row>
    <row r="89" spans="1:8" s="3" customFormat="1" ht="36" customHeight="1" x14ac:dyDescent="0.25">
      <c r="A89" s="10" t="s">
        <v>57</v>
      </c>
      <c r="B89" s="18">
        <f>SUM(B77:B88)</f>
        <v>259.8</v>
      </c>
      <c r="C89" s="18">
        <f>SUM(C77:C88)</f>
        <v>2811.09</v>
      </c>
      <c r="D89" s="11"/>
    </row>
    <row r="90" spans="1:8" s="3" customFormat="1" ht="174" customHeight="1" x14ac:dyDescent="0.25">
      <c r="A90" s="33" t="s">
        <v>61</v>
      </c>
      <c r="B90" s="24">
        <v>0</v>
      </c>
      <c r="C90" s="24">
        <v>4.3099999999999996</v>
      </c>
      <c r="D90" s="25" t="s">
        <v>11</v>
      </c>
      <c r="E90" s="17"/>
      <c r="F90" s="17"/>
      <c r="G90" s="17"/>
    </row>
    <row r="91" spans="1:8" s="3" customFormat="1" ht="169.15" customHeight="1" x14ac:dyDescent="0.25">
      <c r="A91" s="34"/>
      <c r="B91" s="24">
        <v>0</v>
      </c>
      <c r="C91" s="24">
        <v>209.14</v>
      </c>
      <c r="D91" s="25" t="s">
        <v>12</v>
      </c>
    </row>
    <row r="92" spans="1:8" s="3" customFormat="1" ht="175.5" customHeight="1" x14ac:dyDescent="0.25">
      <c r="A92" s="34"/>
      <c r="B92" s="24">
        <v>0</v>
      </c>
      <c r="C92" s="24">
        <v>38.97</v>
      </c>
      <c r="D92" s="28" t="s">
        <v>13</v>
      </c>
    </row>
    <row r="93" spans="1:8" s="3" customFormat="1" ht="165" customHeight="1" x14ac:dyDescent="0.25">
      <c r="A93" s="34"/>
      <c r="B93" s="24">
        <v>0</v>
      </c>
      <c r="C93" s="24">
        <v>456.49</v>
      </c>
      <c r="D93" s="25" t="s">
        <v>17</v>
      </c>
    </row>
    <row r="94" spans="1:8" s="3" customFormat="1" ht="168.75" customHeight="1" x14ac:dyDescent="0.25">
      <c r="A94" s="34"/>
      <c r="B94" s="24">
        <v>0</v>
      </c>
      <c r="C94" s="24">
        <v>564.61</v>
      </c>
      <c r="D94" s="25" t="s">
        <v>23</v>
      </c>
    </row>
    <row r="95" spans="1:8" s="3" customFormat="1" ht="135" customHeight="1" x14ac:dyDescent="0.25">
      <c r="A95" s="34"/>
      <c r="B95" s="24">
        <v>0</v>
      </c>
      <c r="C95" s="24">
        <v>52.34</v>
      </c>
      <c r="D95" s="25" t="s">
        <v>26</v>
      </c>
    </row>
    <row r="96" spans="1:8" s="3" customFormat="1" ht="168" customHeight="1" x14ac:dyDescent="0.25">
      <c r="A96" s="34"/>
      <c r="B96" s="24">
        <v>0</v>
      </c>
      <c r="C96" s="24">
        <v>753.6</v>
      </c>
      <c r="D96" s="25" t="s">
        <v>54</v>
      </c>
    </row>
    <row r="97" spans="1:8" s="3" customFormat="1" ht="171.75" customHeight="1" x14ac:dyDescent="0.5">
      <c r="A97" s="34"/>
      <c r="B97" s="24">
        <v>0</v>
      </c>
      <c r="C97" s="24">
        <v>128</v>
      </c>
      <c r="D97" s="25" t="s">
        <v>37</v>
      </c>
      <c r="H97" s="26"/>
    </row>
    <row r="98" spans="1:8" s="3" customFormat="1" ht="182.25" customHeight="1" x14ac:dyDescent="0.6">
      <c r="A98" s="34"/>
      <c r="B98" s="24">
        <v>0</v>
      </c>
      <c r="C98" s="24">
        <v>233.31</v>
      </c>
      <c r="D98" s="25" t="s">
        <v>45</v>
      </c>
      <c r="G98" s="27"/>
      <c r="H98" s="26"/>
    </row>
    <row r="99" spans="1:8" s="3" customFormat="1" ht="188.25" customHeight="1" x14ac:dyDescent="0.25">
      <c r="A99" s="34"/>
      <c r="B99" s="24">
        <v>0</v>
      </c>
      <c r="C99" s="24">
        <v>76.180000000000007</v>
      </c>
      <c r="D99" s="25" t="s">
        <v>46</v>
      </c>
    </row>
    <row r="100" spans="1:8" s="3" customFormat="1" ht="182.25" customHeight="1" x14ac:dyDescent="0.4">
      <c r="A100" s="34"/>
      <c r="B100" s="24">
        <v>0</v>
      </c>
      <c r="C100" s="24">
        <v>161.34</v>
      </c>
      <c r="D100" s="25" t="s">
        <v>58</v>
      </c>
      <c r="G100" s="29"/>
    </row>
    <row r="101" spans="1:8" s="3" customFormat="1" ht="180.75" customHeight="1" x14ac:dyDescent="0.25">
      <c r="A101" s="34"/>
      <c r="B101" s="24">
        <v>0</v>
      </c>
      <c r="C101" s="24">
        <v>132.80000000000001</v>
      </c>
      <c r="D101" s="25" t="s">
        <v>59</v>
      </c>
    </row>
    <row r="102" spans="1:8" s="3" customFormat="1" ht="36" customHeight="1" x14ac:dyDescent="0.25">
      <c r="A102" s="10" t="s">
        <v>60</v>
      </c>
      <c r="B102" s="18">
        <f>SUM(B90:B101)</f>
        <v>0</v>
      </c>
      <c r="C102" s="18">
        <f>SUM(C90:C101)</f>
        <v>2811.09</v>
      </c>
      <c r="D102" s="11"/>
    </row>
    <row r="103" spans="1:8" s="3" customFormat="1" ht="174" customHeight="1" x14ac:dyDescent="0.25">
      <c r="A103" s="33" t="s">
        <v>63</v>
      </c>
      <c r="B103" s="24">
        <v>0</v>
      </c>
      <c r="C103" s="24">
        <v>4.3099999999999996</v>
      </c>
      <c r="D103" s="25" t="s">
        <v>11</v>
      </c>
      <c r="E103" s="17"/>
      <c r="F103" s="17"/>
      <c r="G103" s="17"/>
    </row>
    <row r="104" spans="1:8" s="3" customFormat="1" ht="169.15" customHeight="1" x14ac:dyDescent="0.25">
      <c r="A104" s="34"/>
      <c r="B104" s="24">
        <v>0</v>
      </c>
      <c r="C104" s="24">
        <v>209.14</v>
      </c>
      <c r="D104" s="25" t="s">
        <v>12</v>
      </c>
    </row>
    <row r="105" spans="1:8" s="3" customFormat="1" ht="175.5" customHeight="1" x14ac:dyDescent="0.25">
      <c r="A105" s="34"/>
      <c r="B105" s="24">
        <v>0</v>
      </c>
      <c r="C105" s="24">
        <v>38.97</v>
      </c>
      <c r="D105" s="28" t="s">
        <v>13</v>
      </c>
    </row>
    <row r="106" spans="1:8" s="3" customFormat="1" ht="165" customHeight="1" x14ac:dyDescent="0.25">
      <c r="A106" s="34"/>
      <c r="B106" s="24">
        <v>0</v>
      </c>
      <c r="C106" s="24">
        <v>456.49</v>
      </c>
      <c r="D106" s="25" t="s">
        <v>17</v>
      </c>
    </row>
    <row r="107" spans="1:8" s="3" customFormat="1" ht="168.75" customHeight="1" x14ac:dyDescent="0.25">
      <c r="A107" s="34"/>
      <c r="B107" s="24">
        <v>0</v>
      </c>
      <c r="C107" s="24">
        <v>564.61</v>
      </c>
      <c r="D107" s="25" t="s">
        <v>23</v>
      </c>
    </row>
    <row r="108" spans="1:8" s="3" customFormat="1" ht="135" customHeight="1" x14ac:dyDescent="0.25">
      <c r="A108" s="34"/>
      <c r="B108" s="24">
        <v>0</v>
      </c>
      <c r="C108" s="24">
        <v>52.34</v>
      </c>
      <c r="D108" s="25" t="s">
        <v>26</v>
      </c>
    </row>
    <row r="109" spans="1:8" s="3" customFormat="1" ht="168" customHeight="1" x14ac:dyDescent="0.25">
      <c r="A109" s="34"/>
      <c r="B109" s="24">
        <v>0</v>
      </c>
      <c r="C109" s="24">
        <v>753.6</v>
      </c>
      <c r="D109" s="25" t="s">
        <v>54</v>
      </c>
    </row>
    <row r="110" spans="1:8" s="3" customFormat="1" ht="171.75" customHeight="1" x14ac:dyDescent="0.5">
      <c r="A110" s="34"/>
      <c r="B110" s="24">
        <v>0</v>
      </c>
      <c r="C110" s="24">
        <v>128</v>
      </c>
      <c r="D110" s="25" t="s">
        <v>37</v>
      </c>
      <c r="H110" s="26"/>
    </row>
    <row r="111" spans="1:8" s="3" customFormat="1" ht="182.25" customHeight="1" x14ac:dyDescent="0.6">
      <c r="A111" s="34"/>
      <c r="B111" s="24">
        <v>0</v>
      </c>
      <c r="C111" s="24">
        <v>233.31</v>
      </c>
      <c r="D111" s="25" t="s">
        <v>45</v>
      </c>
      <c r="G111" s="27"/>
      <c r="H111" s="26"/>
    </row>
    <row r="112" spans="1:8" s="3" customFormat="1" ht="188.25" customHeight="1" x14ac:dyDescent="0.25">
      <c r="A112" s="34"/>
      <c r="B112" s="24">
        <v>0</v>
      </c>
      <c r="C112" s="24">
        <v>76.180000000000007</v>
      </c>
      <c r="D112" s="25" t="s">
        <v>46</v>
      </c>
    </row>
    <row r="113" spans="1:8" s="3" customFormat="1" ht="182.25" customHeight="1" x14ac:dyDescent="0.4">
      <c r="A113" s="34"/>
      <c r="B113" s="24">
        <v>0</v>
      </c>
      <c r="C113" s="24">
        <v>161.34</v>
      </c>
      <c r="D113" s="25" t="s">
        <v>58</v>
      </c>
      <c r="G113" s="29"/>
    </row>
    <row r="114" spans="1:8" s="3" customFormat="1" ht="180.75" customHeight="1" x14ac:dyDescent="0.25">
      <c r="A114" s="34"/>
      <c r="B114" s="24">
        <v>0</v>
      </c>
      <c r="C114" s="24">
        <v>132.80000000000001</v>
      </c>
      <c r="D114" s="25" t="s">
        <v>59</v>
      </c>
    </row>
    <row r="115" spans="1:8" s="3" customFormat="1" ht="36" customHeight="1" x14ac:dyDescent="0.25">
      <c r="A115" s="10" t="s">
        <v>65</v>
      </c>
      <c r="B115" s="18">
        <f>SUM(B103:B114)</f>
        <v>0</v>
      </c>
      <c r="C115" s="18">
        <f>SUM(C103:C114)</f>
        <v>2811.09</v>
      </c>
      <c r="D115" s="11"/>
    </row>
    <row r="116" spans="1:8" s="3" customFormat="1" ht="174" customHeight="1" x14ac:dyDescent="0.25">
      <c r="A116" s="33" t="s">
        <v>66</v>
      </c>
      <c r="B116" s="24">
        <v>0</v>
      </c>
      <c r="C116" s="24">
        <v>4.3099999999999996</v>
      </c>
      <c r="D116" s="25" t="s">
        <v>11</v>
      </c>
      <c r="E116" s="17"/>
      <c r="F116" s="17"/>
      <c r="G116" s="17"/>
    </row>
    <row r="117" spans="1:8" s="3" customFormat="1" ht="169.15" customHeight="1" x14ac:dyDescent="0.25">
      <c r="A117" s="34"/>
      <c r="B117" s="24">
        <v>0</v>
      </c>
      <c r="C117" s="24">
        <v>209.14</v>
      </c>
      <c r="D117" s="25" t="s">
        <v>12</v>
      </c>
    </row>
    <row r="118" spans="1:8" s="3" customFormat="1" ht="175.5" customHeight="1" x14ac:dyDescent="0.25">
      <c r="A118" s="34"/>
      <c r="B118" s="24">
        <v>0</v>
      </c>
      <c r="C118" s="24">
        <v>38.97</v>
      </c>
      <c r="D118" s="28" t="s">
        <v>13</v>
      </c>
    </row>
    <row r="119" spans="1:8" s="3" customFormat="1" ht="165" customHeight="1" x14ac:dyDescent="0.25">
      <c r="A119" s="34"/>
      <c r="B119" s="24">
        <v>0</v>
      </c>
      <c r="C119" s="24">
        <v>456.49</v>
      </c>
      <c r="D119" s="25" t="s">
        <v>17</v>
      </c>
    </row>
    <row r="120" spans="1:8" s="3" customFormat="1" ht="168.75" customHeight="1" x14ac:dyDescent="0.25">
      <c r="A120" s="34"/>
      <c r="B120" s="24">
        <v>0</v>
      </c>
      <c r="C120" s="24">
        <v>564.61</v>
      </c>
      <c r="D120" s="25" t="s">
        <v>23</v>
      </c>
    </row>
    <row r="121" spans="1:8" s="3" customFormat="1" ht="135" customHeight="1" x14ac:dyDescent="0.25">
      <c r="A121" s="34"/>
      <c r="B121" s="24">
        <v>0</v>
      </c>
      <c r="C121" s="24">
        <v>52.34</v>
      </c>
      <c r="D121" s="25" t="s">
        <v>26</v>
      </c>
    </row>
    <row r="122" spans="1:8" s="3" customFormat="1" ht="168" customHeight="1" x14ac:dyDescent="0.25">
      <c r="A122" s="34"/>
      <c r="B122" s="24">
        <v>0</v>
      </c>
      <c r="C122" s="24">
        <v>753.6</v>
      </c>
      <c r="D122" s="25" t="s">
        <v>54</v>
      </c>
    </row>
    <row r="123" spans="1:8" s="3" customFormat="1" ht="171.75" customHeight="1" x14ac:dyDescent="0.5">
      <c r="A123" s="34"/>
      <c r="B123" s="24">
        <v>0</v>
      </c>
      <c r="C123" s="24">
        <v>128</v>
      </c>
      <c r="D123" s="25" t="s">
        <v>37</v>
      </c>
      <c r="H123" s="26"/>
    </row>
    <row r="124" spans="1:8" s="3" customFormat="1" ht="182.25" customHeight="1" x14ac:dyDescent="0.6">
      <c r="A124" s="34"/>
      <c r="B124" s="24">
        <v>0</v>
      </c>
      <c r="C124" s="24">
        <v>233.31</v>
      </c>
      <c r="D124" s="25" t="s">
        <v>45</v>
      </c>
      <c r="G124" s="27"/>
      <c r="H124" s="26"/>
    </row>
    <row r="125" spans="1:8" s="3" customFormat="1" ht="188.25" customHeight="1" x14ac:dyDescent="0.25">
      <c r="A125" s="34"/>
      <c r="B125" s="24">
        <v>0</v>
      </c>
      <c r="C125" s="24">
        <v>76.180000000000007</v>
      </c>
      <c r="D125" s="25" t="s">
        <v>46</v>
      </c>
    </row>
    <row r="126" spans="1:8" s="3" customFormat="1" ht="182.25" customHeight="1" x14ac:dyDescent="0.4">
      <c r="A126" s="34"/>
      <c r="B126" s="24">
        <v>0</v>
      </c>
      <c r="C126" s="24">
        <v>161.34</v>
      </c>
      <c r="D126" s="25" t="s">
        <v>58</v>
      </c>
      <c r="G126" s="29"/>
    </row>
    <row r="127" spans="1:8" s="3" customFormat="1" ht="180.75" customHeight="1" x14ac:dyDescent="0.25">
      <c r="A127" s="34"/>
      <c r="B127" s="24">
        <v>0</v>
      </c>
      <c r="C127" s="24">
        <v>132.80000000000001</v>
      </c>
      <c r="D127" s="25" t="s">
        <v>59</v>
      </c>
    </row>
    <row r="128" spans="1:8" s="3" customFormat="1" ht="36" customHeight="1" x14ac:dyDescent="0.25">
      <c r="A128" s="10" t="s">
        <v>67</v>
      </c>
      <c r="B128" s="18">
        <f>SUM(B116:B127)</f>
        <v>0</v>
      </c>
      <c r="C128" s="18">
        <f>SUM(C116:C127)</f>
        <v>2811.09</v>
      </c>
      <c r="D128" s="11"/>
    </row>
    <row r="129" spans="1:8" s="3" customFormat="1" ht="174" customHeight="1" x14ac:dyDescent="0.25">
      <c r="A129" s="33" t="s">
        <v>69</v>
      </c>
      <c r="B129" s="24">
        <v>0</v>
      </c>
      <c r="C129" s="24">
        <v>4.3099999999999996</v>
      </c>
      <c r="D129" s="25" t="s">
        <v>11</v>
      </c>
      <c r="E129" s="17"/>
      <c r="F129" s="17"/>
      <c r="G129" s="17"/>
    </row>
    <row r="130" spans="1:8" s="3" customFormat="1" ht="169.15" customHeight="1" x14ac:dyDescent="0.25">
      <c r="A130" s="34"/>
      <c r="B130" s="24">
        <v>0</v>
      </c>
      <c r="C130" s="24">
        <v>209.14</v>
      </c>
      <c r="D130" s="25" t="s">
        <v>12</v>
      </c>
    </row>
    <row r="131" spans="1:8" s="3" customFormat="1" ht="175.5" customHeight="1" x14ac:dyDescent="0.25">
      <c r="A131" s="34"/>
      <c r="B131" s="24">
        <v>0</v>
      </c>
      <c r="C131" s="24">
        <v>38.97</v>
      </c>
      <c r="D131" s="28" t="s">
        <v>13</v>
      </c>
    </row>
    <row r="132" spans="1:8" s="3" customFormat="1" ht="165" customHeight="1" x14ac:dyDescent="0.25">
      <c r="A132" s="34"/>
      <c r="B132" s="24">
        <v>0</v>
      </c>
      <c r="C132" s="24">
        <v>456.49</v>
      </c>
      <c r="D132" s="25" t="s">
        <v>17</v>
      </c>
    </row>
    <row r="133" spans="1:8" s="3" customFormat="1" ht="168.75" customHeight="1" x14ac:dyDescent="0.25">
      <c r="A133" s="34"/>
      <c r="B133" s="24">
        <v>0</v>
      </c>
      <c r="C133" s="24">
        <v>564.61</v>
      </c>
      <c r="D133" s="25" t="s">
        <v>23</v>
      </c>
    </row>
    <row r="134" spans="1:8" s="3" customFormat="1" ht="135" customHeight="1" x14ac:dyDescent="0.25">
      <c r="A134" s="34"/>
      <c r="B134" s="24">
        <v>0</v>
      </c>
      <c r="C134" s="24">
        <v>52.34</v>
      </c>
      <c r="D134" s="25" t="s">
        <v>26</v>
      </c>
    </row>
    <row r="135" spans="1:8" s="3" customFormat="1" ht="168" customHeight="1" x14ac:dyDescent="0.25">
      <c r="A135" s="34"/>
      <c r="B135" s="24">
        <v>0</v>
      </c>
      <c r="C135" s="24">
        <v>753.6</v>
      </c>
      <c r="D135" s="25" t="s">
        <v>54</v>
      </c>
    </row>
    <row r="136" spans="1:8" s="3" customFormat="1" ht="171.75" customHeight="1" x14ac:dyDescent="0.5">
      <c r="A136" s="34"/>
      <c r="B136" s="24">
        <v>0</v>
      </c>
      <c r="C136" s="24">
        <v>128</v>
      </c>
      <c r="D136" s="25" t="s">
        <v>37</v>
      </c>
      <c r="H136" s="26"/>
    </row>
    <row r="137" spans="1:8" s="3" customFormat="1" ht="182.25" customHeight="1" x14ac:dyDescent="0.6">
      <c r="A137" s="34"/>
      <c r="B137" s="24">
        <v>0</v>
      </c>
      <c r="C137" s="24">
        <v>233.31</v>
      </c>
      <c r="D137" s="25" t="s">
        <v>45</v>
      </c>
      <c r="G137" s="27"/>
      <c r="H137" s="26"/>
    </row>
    <row r="138" spans="1:8" s="3" customFormat="1" ht="188.25" customHeight="1" x14ac:dyDescent="0.25">
      <c r="A138" s="34"/>
      <c r="B138" s="24">
        <v>0</v>
      </c>
      <c r="C138" s="24">
        <v>76.180000000000007</v>
      </c>
      <c r="D138" s="25" t="s">
        <v>46</v>
      </c>
    </row>
    <row r="139" spans="1:8" s="3" customFormat="1" ht="182.25" customHeight="1" x14ac:dyDescent="0.4">
      <c r="A139" s="34"/>
      <c r="B139" s="24">
        <v>0</v>
      </c>
      <c r="C139" s="24">
        <v>161.34</v>
      </c>
      <c r="D139" s="25" t="s">
        <v>58</v>
      </c>
      <c r="G139" s="29"/>
    </row>
    <row r="140" spans="1:8" s="3" customFormat="1" ht="180.75" customHeight="1" x14ac:dyDescent="0.25">
      <c r="A140" s="34"/>
      <c r="B140" s="24">
        <v>0</v>
      </c>
      <c r="C140" s="24">
        <v>132.80000000000001</v>
      </c>
      <c r="D140" s="25" t="s">
        <v>59</v>
      </c>
    </row>
    <row r="141" spans="1:8" s="3" customFormat="1" ht="36" customHeight="1" x14ac:dyDescent="0.25">
      <c r="A141" s="10" t="s">
        <v>71</v>
      </c>
      <c r="B141" s="18">
        <f>SUM(B129:B140)</f>
        <v>0</v>
      </c>
      <c r="C141" s="18">
        <f>SUM(C129:C140)</f>
        <v>2811.09</v>
      </c>
      <c r="D141" s="11"/>
    </row>
    <row r="142" spans="1:8" s="3" customFormat="1" ht="27" customHeight="1" x14ac:dyDescent="0.25">
      <c r="A142" s="12" t="s">
        <v>9</v>
      </c>
      <c r="B142" s="19">
        <f>+B9+B17+B26+B37+B50+B63+B76+B89+B102+B115++B128+B141</f>
        <v>2811.085</v>
      </c>
      <c r="C142" s="19">
        <f>+C141</f>
        <v>2811.09</v>
      </c>
      <c r="D142" s="8"/>
    </row>
  </sheetData>
  <mergeCells count="16">
    <mergeCell ref="A129:A140"/>
    <mergeCell ref="A116:A127"/>
    <mergeCell ref="A103:A114"/>
    <mergeCell ref="A90:A101"/>
    <mergeCell ref="A77:A88"/>
    <mergeCell ref="A64:A75"/>
    <mergeCell ref="A51:A62"/>
    <mergeCell ref="D1:D2"/>
    <mergeCell ref="A1:A2"/>
    <mergeCell ref="B1:B2"/>
    <mergeCell ref="C1:C2"/>
    <mergeCell ref="A38:A49"/>
    <mergeCell ref="A27:A36"/>
    <mergeCell ref="A18:A25"/>
    <mergeCell ref="A10:A16"/>
    <mergeCell ref="A3:A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2024</vt:lpstr>
      <vt:lpstr>ADQUISICIÓN SISMICA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Palacios Cuartas</cp:lastModifiedBy>
  <cp:lastPrinted>2023-01-02T14:48:19Z</cp:lastPrinted>
  <dcterms:created xsi:type="dcterms:W3CDTF">2015-09-23T17:53:52Z</dcterms:created>
  <dcterms:modified xsi:type="dcterms:W3CDTF">2025-01-31T15:29:28Z</dcterms:modified>
</cp:coreProperties>
</file>