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dilma\Desktop\Yesid ANH\Regalias Mensual\Abril\"/>
    </mc:Choice>
  </mc:AlternateContent>
  <bookViews>
    <workbookView xWindow="0" yWindow="0" windowWidth="28800" windowHeight="12135"/>
  </bookViews>
  <sheets>
    <sheet name="F23.1 PRODUCCIÓN, INGRESOS D..." sheetId="1" r:id="rId1"/>
    <sheet name="F23.2  RECAUDO POR RECURSO N..." sheetId="5" r:id="rId2"/>
    <sheet name="F23.6  GASTOS DE FUNCIONAMIE..." sheetId="6" r:id="rId3"/>
    <sheet name="crudo" sheetId="3" state="hidden" r:id="rId4"/>
    <sheet name="gas" sheetId="4" state="hidden" r:id="rId5"/>
    <sheet name="cod municipios" sheetId="2" state="hidden" r:id="rId6"/>
  </sheets>
  <definedNames>
    <definedName name="_xlnm._FilterDatabase" localSheetId="5" hidden="1">'cod municipios'!$B$1:$G$1137</definedName>
    <definedName name="_xlnm._FilterDatabase" localSheetId="3" hidden="1">crudo!$A$1:$O$99</definedName>
    <definedName name="_xlnm._FilterDatabase" localSheetId="0" hidden="1">'F23.1 PRODUCCIÓN, INGRESOS D...'!$A$10:$IV$181</definedName>
    <definedName name="_xlnm._FilterDatabase" localSheetId="4" hidden="1">gas!$A$1:$O$96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7" i="3" l="1"/>
  <c r="I97" i="3" s="1"/>
  <c r="G97" i="3"/>
  <c r="H96" i="3"/>
  <c r="I96" i="3" s="1"/>
  <c r="G96" i="3"/>
  <c r="H95" i="3"/>
  <c r="I95" i="3" s="1"/>
  <c r="G95" i="3"/>
  <c r="N86" i="4" l="1"/>
  <c r="M86" i="4"/>
  <c r="L86" i="4"/>
  <c r="N85" i="4"/>
  <c r="M85" i="4"/>
  <c r="L85" i="4"/>
  <c r="N84" i="4"/>
  <c r="M84" i="4"/>
  <c r="L84" i="4"/>
  <c r="N83" i="4"/>
  <c r="M83" i="4"/>
  <c r="L83" i="4"/>
  <c r="N82" i="4"/>
  <c r="M82" i="4"/>
  <c r="L82" i="4"/>
  <c r="N81" i="4"/>
  <c r="M81" i="4"/>
  <c r="L81" i="4"/>
  <c r="N80" i="4"/>
  <c r="M80" i="4"/>
  <c r="L80" i="4"/>
  <c r="N79" i="4"/>
  <c r="M79" i="4"/>
  <c r="L79" i="4"/>
  <c r="N78" i="4"/>
  <c r="M78" i="4"/>
  <c r="L78" i="4"/>
  <c r="N77" i="4"/>
  <c r="M77" i="4"/>
  <c r="L77" i="4"/>
  <c r="N76" i="4"/>
  <c r="M76" i="4"/>
  <c r="L76" i="4"/>
  <c r="N75" i="4"/>
  <c r="M75" i="4"/>
  <c r="L75" i="4"/>
  <c r="N74" i="4"/>
  <c r="M74" i="4"/>
  <c r="L74" i="4"/>
  <c r="N73" i="4"/>
  <c r="M73" i="4"/>
  <c r="L73" i="4"/>
  <c r="N72" i="4"/>
  <c r="M72" i="4"/>
  <c r="L72" i="4"/>
  <c r="N71" i="4"/>
  <c r="M71" i="4"/>
  <c r="L71" i="4"/>
  <c r="N70" i="4"/>
  <c r="M70" i="4"/>
  <c r="L70" i="4"/>
  <c r="N69" i="4"/>
  <c r="M69" i="4"/>
  <c r="L69" i="4"/>
  <c r="N68" i="4"/>
  <c r="M68" i="4"/>
  <c r="L68" i="4"/>
  <c r="N67" i="4"/>
  <c r="M67" i="4"/>
  <c r="L67" i="4"/>
  <c r="N66" i="4"/>
  <c r="M66" i="4"/>
  <c r="L66" i="4"/>
  <c r="N65" i="4"/>
  <c r="M65" i="4"/>
  <c r="L65" i="4"/>
  <c r="N64" i="4"/>
  <c r="M64" i="4"/>
  <c r="L64" i="4"/>
  <c r="N63" i="4"/>
  <c r="M63" i="4"/>
  <c r="L63" i="4"/>
  <c r="N62" i="4"/>
  <c r="M62" i="4"/>
  <c r="L62" i="4"/>
  <c r="N61" i="4"/>
  <c r="M61" i="4"/>
  <c r="L61" i="4"/>
  <c r="N60" i="4"/>
  <c r="M60" i="4"/>
  <c r="L60" i="4"/>
  <c r="N59" i="4"/>
  <c r="M59" i="4"/>
  <c r="L59" i="4"/>
  <c r="N58" i="4"/>
  <c r="M58" i="4"/>
  <c r="L58" i="4"/>
  <c r="N57" i="4"/>
  <c r="M57" i="4"/>
  <c r="L57" i="4"/>
  <c r="N56" i="4"/>
  <c r="M56" i="4"/>
  <c r="L56" i="4"/>
  <c r="N55" i="4"/>
  <c r="M55" i="4"/>
  <c r="L55" i="4"/>
  <c r="N54" i="4"/>
  <c r="M54" i="4"/>
  <c r="L54" i="4"/>
  <c r="N53" i="4"/>
  <c r="M53" i="4"/>
  <c r="L53" i="4"/>
  <c r="N52" i="4"/>
  <c r="M52" i="4"/>
  <c r="L52" i="4"/>
  <c r="N51" i="4"/>
  <c r="M51" i="4"/>
  <c r="L51" i="4"/>
  <c r="N50" i="4"/>
  <c r="M50" i="4"/>
  <c r="L50" i="4"/>
  <c r="N49" i="4"/>
  <c r="M49" i="4"/>
  <c r="L49" i="4"/>
  <c r="N48" i="4"/>
  <c r="M48" i="4"/>
  <c r="L48" i="4"/>
  <c r="N47" i="4"/>
  <c r="M47" i="4"/>
  <c r="L47" i="4"/>
  <c r="N46" i="4"/>
  <c r="M46" i="4"/>
  <c r="L46" i="4"/>
  <c r="N45" i="4"/>
  <c r="M45" i="4"/>
  <c r="L45" i="4"/>
  <c r="N44" i="4"/>
  <c r="M44" i="4"/>
  <c r="L44" i="4"/>
  <c r="N43" i="4"/>
  <c r="M43" i="4"/>
  <c r="L43" i="4"/>
  <c r="N42" i="4"/>
  <c r="M42" i="4"/>
  <c r="L42" i="4"/>
  <c r="N41" i="4"/>
  <c r="N102" i="4" s="1"/>
  <c r="M41" i="4"/>
  <c r="L41" i="4"/>
  <c r="N40" i="4"/>
  <c r="M40" i="4"/>
  <c r="L40" i="4"/>
  <c r="N39" i="4"/>
  <c r="N103" i="3" s="1"/>
  <c r="M39" i="4"/>
  <c r="L39" i="4"/>
  <c r="N38" i="4"/>
  <c r="M38" i="4"/>
  <c r="L38" i="4"/>
  <c r="N37" i="4"/>
  <c r="M37" i="4"/>
  <c r="L37" i="4"/>
  <c r="N36" i="4"/>
  <c r="M36" i="4"/>
  <c r="L36" i="4"/>
  <c r="N35" i="4"/>
  <c r="M35" i="4"/>
  <c r="L35" i="4"/>
  <c r="N34" i="4"/>
  <c r="M34" i="4"/>
  <c r="L34" i="4"/>
  <c r="N33" i="4"/>
  <c r="M33" i="4"/>
  <c r="L33" i="4"/>
  <c r="N32" i="4"/>
  <c r="M32" i="4"/>
  <c r="L32" i="4"/>
  <c r="N31" i="4"/>
  <c r="M31" i="4"/>
  <c r="L31" i="4"/>
  <c r="N30" i="4"/>
  <c r="M30" i="4"/>
  <c r="L30" i="4"/>
  <c r="N29" i="4"/>
  <c r="M29" i="4"/>
  <c r="L29" i="4"/>
  <c r="N28" i="4"/>
  <c r="M28" i="4"/>
  <c r="L28" i="4"/>
  <c r="N27" i="4"/>
  <c r="M27" i="4"/>
  <c r="L27" i="4"/>
  <c r="N26" i="4"/>
  <c r="M26" i="4"/>
  <c r="L26" i="4"/>
  <c r="N25" i="4"/>
  <c r="M25" i="4"/>
  <c r="L25" i="4"/>
  <c r="N24" i="4"/>
  <c r="M24" i="4"/>
  <c r="L24" i="4"/>
  <c r="N23" i="4"/>
  <c r="M23" i="4"/>
  <c r="L23" i="4"/>
  <c r="N22" i="4"/>
  <c r="M22" i="4"/>
  <c r="L22" i="4"/>
  <c r="N21" i="4"/>
  <c r="M21" i="4"/>
  <c r="L21" i="4"/>
  <c r="N20" i="4"/>
  <c r="M20" i="4"/>
  <c r="L20" i="4"/>
  <c r="N19" i="4"/>
  <c r="M19" i="4"/>
  <c r="L19" i="4"/>
  <c r="N18" i="4"/>
  <c r="M18" i="4"/>
  <c r="L18" i="4"/>
  <c r="N17" i="4"/>
  <c r="M17" i="4"/>
  <c r="L17" i="4"/>
  <c r="N16" i="4"/>
  <c r="M16" i="4"/>
  <c r="L16" i="4"/>
  <c r="N15" i="4"/>
  <c r="M15" i="4"/>
  <c r="L15" i="4"/>
  <c r="N14" i="4"/>
  <c r="M14" i="4"/>
  <c r="L14" i="4"/>
  <c r="N13" i="4"/>
  <c r="M13" i="4"/>
  <c r="L13" i="4"/>
  <c r="N12" i="4"/>
  <c r="M12" i="4"/>
  <c r="L12" i="4"/>
  <c r="N11" i="4"/>
  <c r="M11" i="4"/>
  <c r="L11" i="4"/>
  <c r="N10" i="4"/>
  <c r="M10" i="4"/>
  <c r="L10" i="4"/>
  <c r="N9" i="4"/>
  <c r="M9" i="4"/>
  <c r="L9" i="4"/>
  <c r="N8" i="4"/>
  <c r="M8" i="4"/>
  <c r="L8" i="4"/>
  <c r="N7" i="4"/>
  <c r="M7" i="4"/>
  <c r="L7" i="4"/>
  <c r="N6" i="4"/>
  <c r="M6" i="4"/>
  <c r="L6" i="4"/>
  <c r="N5" i="4"/>
  <c r="M5" i="4"/>
  <c r="L5" i="4"/>
  <c r="N4" i="4"/>
  <c r="M4" i="4"/>
  <c r="L4" i="4"/>
  <c r="N3" i="4"/>
  <c r="M3" i="4"/>
  <c r="L3" i="4"/>
  <c r="N93" i="3"/>
  <c r="M93" i="3"/>
  <c r="N92" i="3"/>
  <c r="M92" i="3"/>
  <c r="N91" i="3"/>
  <c r="M91" i="3"/>
  <c r="N90" i="3"/>
  <c r="M90" i="3"/>
  <c r="N89" i="3"/>
  <c r="M89" i="3"/>
  <c r="N88" i="3"/>
  <c r="M88" i="3"/>
  <c r="N87" i="3"/>
  <c r="M87" i="3"/>
  <c r="N86" i="3"/>
  <c r="M86" i="3"/>
  <c r="N85" i="3"/>
  <c r="M85" i="3"/>
  <c r="N84" i="3"/>
  <c r="M84" i="3"/>
  <c r="N83" i="3"/>
  <c r="M83" i="3"/>
  <c r="N82" i="3"/>
  <c r="M82" i="3"/>
  <c r="N81" i="3"/>
  <c r="M81" i="3"/>
  <c r="N80" i="3"/>
  <c r="M80" i="3"/>
  <c r="N79" i="3"/>
  <c r="M79" i="3"/>
  <c r="N78" i="3"/>
  <c r="M78" i="3"/>
  <c r="N77" i="3"/>
  <c r="M77" i="3"/>
  <c r="N76" i="3"/>
  <c r="M76" i="3"/>
  <c r="N75" i="3"/>
  <c r="M75" i="3"/>
  <c r="N74" i="3"/>
  <c r="M74" i="3"/>
  <c r="N73" i="3"/>
  <c r="M73" i="3"/>
  <c r="N72" i="3"/>
  <c r="M72" i="3"/>
  <c r="N71" i="3"/>
  <c r="M71" i="3"/>
  <c r="N70" i="3"/>
  <c r="M70" i="3"/>
  <c r="N69" i="3"/>
  <c r="M69" i="3"/>
  <c r="N68" i="3"/>
  <c r="M68" i="3"/>
  <c r="N67" i="3"/>
  <c r="M67" i="3"/>
  <c r="N66" i="3"/>
  <c r="M66" i="3"/>
  <c r="N65" i="3"/>
  <c r="M65" i="3"/>
  <c r="N64" i="3"/>
  <c r="M64" i="3"/>
  <c r="N63" i="3"/>
  <c r="M63" i="3"/>
  <c r="N62" i="3"/>
  <c r="M62" i="3"/>
  <c r="N61" i="3"/>
  <c r="M61" i="3"/>
  <c r="N60" i="3"/>
  <c r="M60" i="3"/>
  <c r="N59" i="3"/>
  <c r="M59" i="3"/>
  <c r="N58" i="3"/>
  <c r="M58" i="3"/>
  <c r="N57" i="3"/>
  <c r="M57" i="3"/>
  <c r="N56" i="3"/>
  <c r="M56" i="3"/>
  <c r="N55" i="3"/>
  <c r="M55" i="3"/>
  <c r="N54" i="3"/>
  <c r="M54" i="3"/>
  <c r="N53" i="3"/>
  <c r="M53" i="3"/>
  <c r="N52" i="3"/>
  <c r="M52" i="3"/>
  <c r="N51" i="3"/>
  <c r="M51" i="3"/>
  <c r="N50" i="3"/>
  <c r="M50" i="3"/>
  <c r="N49" i="3"/>
  <c r="M49" i="3"/>
  <c r="N48" i="3"/>
  <c r="M48" i="3"/>
  <c r="N47" i="3"/>
  <c r="M47" i="3"/>
  <c r="N46" i="3"/>
  <c r="M46" i="3"/>
  <c r="N45" i="3"/>
  <c r="M45" i="3"/>
  <c r="N44" i="3"/>
  <c r="M44" i="3"/>
  <c r="N43" i="3"/>
  <c r="M43" i="3"/>
  <c r="N42" i="3"/>
  <c r="M42" i="3"/>
  <c r="N41" i="3"/>
  <c r="M41" i="3"/>
  <c r="N40" i="3"/>
  <c r="M40" i="3"/>
  <c r="N39" i="3"/>
  <c r="M39" i="3"/>
  <c r="N38" i="3"/>
  <c r="M38" i="3"/>
  <c r="N37" i="3"/>
  <c r="M37" i="3"/>
  <c r="N36" i="3"/>
  <c r="M36" i="3"/>
  <c r="N35" i="3"/>
  <c r="M35" i="3"/>
  <c r="N34" i="3"/>
  <c r="M34" i="3"/>
  <c r="N33" i="3"/>
  <c r="M33" i="3"/>
  <c r="N32" i="3"/>
  <c r="M32" i="3"/>
  <c r="N31" i="3"/>
  <c r="M31" i="3"/>
  <c r="N30" i="3"/>
  <c r="M30" i="3"/>
  <c r="N29" i="3"/>
  <c r="M29" i="3"/>
  <c r="N28" i="3"/>
  <c r="M28" i="3"/>
  <c r="N27" i="3"/>
  <c r="M27" i="3"/>
  <c r="N26" i="3"/>
  <c r="M26" i="3"/>
  <c r="N25" i="3"/>
  <c r="M25" i="3"/>
  <c r="N24" i="3"/>
  <c r="M24" i="3"/>
  <c r="N23" i="3"/>
  <c r="M23" i="3"/>
  <c r="N22" i="3"/>
  <c r="M22" i="3"/>
  <c r="N21" i="3"/>
  <c r="M21" i="3"/>
  <c r="N20" i="3"/>
  <c r="M20" i="3"/>
  <c r="N19" i="3"/>
  <c r="M19" i="3"/>
  <c r="N18" i="3"/>
  <c r="M18" i="3"/>
  <c r="N17" i="3"/>
  <c r="M17" i="3"/>
  <c r="N16" i="3"/>
  <c r="M16" i="3"/>
  <c r="N15" i="3"/>
  <c r="M15" i="3"/>
  <c r="N14" i="3"/>
  <c r="M14" i="3"/>
  <c r="N13" i="3"/>
  <c r="M13" i="3"/>
  <c r="N12" i="3"/>
  <c r="M12" i="3"/>
  <c r="N11" i="3"/>
  <c r="M11" i="3"/>
  <c r="N10" i="3"/>
  <c r="M10" i="3"/>
  <c r="N9" i="3"/>
  <c r="M9" i="3"/>
  <c r="N8" i="3"/>
  <c r="M8" i="3"/>
  <c r="N7" i="3"/>
  <c r="M7" i="3"/>
  <c r="N6" i="3"/>
  <c r="M6" i="3"/>
  <c r="N5" i="3"/>
  <c r="M5" i="3"/>
  <c r="N4" i="3"/>
  <c r="M4" i="3"/>
  <c r="N3" i="3"/>
  <c r="M3"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L5" i="3"/>
  <c r="L4" i="3"/>
  <c r="L3" i="3"/>
  <c r="N102" i="3" l="1"/>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98"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L88" i="4" l="1"/>
  <c r="M88" i="4"/>
  <c r="N88" i="4"/>
  <c r="L89" i="4"/>
  <c r="M89" i="4"/>
  <c r="N89" i="4"/>
  <c r="L90" i="4"/>
  <c r="M90" i="4"/>
  <c r="N90" i="4"/>
  <c r="L91" i="4"/>
  <c r="M91" i="4"/>
  <c r="N91" i="4"/>
  <c r="L92" i="4"/>
  <c r="M92" i="4"/>
  <c r="N92" i="4"/>
  <c r="L93" i="4"/>
  <c r="M93" i="4"/>
  <c r="N93" i="4"/>
  <c r="D126" i="2" l="1"/>
  <c r="L98" i="4" l="1"/>
  <c r="M98" i="4"/>
  <c r="N98" i="4"/>
  <c r="D893" i="2" l="1"/>
  <c r="C893" i="2"/>
  <c r="H2" i="3" l="1"/>
  <c r="N99" i="4" l="1"/>
  <c r="M99" i="4"/>
  <c r="L99" i="4"/>
  <c r="N95" i="4"/>
  <c r="M95" i="4"/>
  <c r="L95" i="4"/>
  <c r="N87" i="4"/>
  <c r="M87" i="4"/>
  <c r="L87" i="4"/>
  <c r="N96" i="4"/>
  <c r="M96" i="4"/>
  <c r="L96" i="4"/>
  <c r="N97" i="4"/>
  <c r="M97" i="4"/>
  <c r="L97" i="4"/>
  <c r="N94" i="4"/>
  <c r="M94" i="4"/>
  <c r="L94" i="4"/>
  <c r="N2" i="4"/>
  <c r="M2" i="4"/>
  <c r="L2" i="4"/>
  <c r="H2" i="4"/>
  <c r="N94" i="3"/>
  <c r="M94" i="3"/>
  <c r="N2" i="3"/>
  <c r="M2" i="3"/>
  <c r="L2" i="3"/>
  <c r="D1137" i="2"/>
  <c r="C1137" i="2"/>
  <c r="D1136" i="2"/>
  <c r="C1136" i="2"/>
  <c r="D1135" i="2"/>
  <c r="C1135" i="2"/>
  <c r="D1134" i="2"/>
  <c r="C1134" i="2"/>
  <c r="D1133" i="2"/>
  <c r="C1133" i="2"/>
  <c r="D1132" i="2"/>
  <c r="C1132" i="2"/>
  <c r="D1131" i="2"/>
  <c r="C1131" i="2"/>
  <c r="D1130" i="2"/>
  <c r="C1130" i="2"/>
  <c r="D1129" i="2"/>
  <c r="C1129" i="2"/>
  <c r="D1128" i="2"/>
  <c r="C1128" i="2"/>
  <c r="D1127" i="2"/>
  <c r="C1127" i="2"/>
  <c r="D1126" i="2"/>
  <c r="C1126" i="2"/>
  <c r="D1125" i="2"/>
  <c r="C1125" i="2"/>
  <c r="D1124" i="2"/>
  <c r="C1124" i="2"/>
  <c r="D1123" i="2"/>
  <c r="C1123" i="2"/>
  <c r="D1122" i="2"/>
  <c r="C1122" i="2"/>
  <c r="D1121" i="2"/>
  <c r="C1121" i="2"/>
  <c r="D1120" i="2"/>
  <c r="C1120" i="2"/>
  <c r="D1119" i="2"/>
  <c r="C1119" i="2"/>
  <c r="D1118" i="2"/>
  <c r="C1118" i="2"/>
  <c r="D1117" i="2"/>
  <c r="C1117" i="2"/>
  <c r="D1116" i="2"/>
  <c r="C1116" i="2"/>
  <c r="D1115" i="2"/>
  <c r="C1115" i="2"/>
  <c r="D1114" i="2"/>
  <c r="C1114" i="2"/>
  <c r="D1113" i="2"/>
  <c r="C1113" i="2"/>
  <c r="D1112" i="2"/>
  <c r="C1112" i="2"/>
  <c r="D1111" i="2"/>
  <c r="C1111" i="2"/>
  <c r="D1110" i="2"/>
  <c r="C1110" i="2"/>
  <c r="D1109" i="2"/>
  <c r="C1109" i="2"/>
  <c r="D1108" i="2"/>
  <c r="C1108" i="2"/>
  <c r="D1107" i="2"/>
  <c r="C1107" i="2"/>
  <c r="D1106" i="2"/>
  <c r="C1106" i="2"/>
  <c r="D1105" i="2"/>
  <c r="C1105" i="2"/>
  <c r="D1104" i="2"/>
  <c r="C1104" i="2"/>
  <c r="D1103" i="2"/>
  <c r="C1103" i="2"/>
  <c r="D1102" i="2"/>
  <c r="C1102" i="2"/>
  <c r="D1101" i="2"/>
  <c r="C1101" i="2"/>
  <c r="D1100" i="2"/>
  <c r="C1100" i="2"/>
  <c r="D1099" i="2"/>
  <c r="C1099" i="2"/>
  <c r="D1098" i="2"/>
  <c r="C1098" i="2"/>
  <c r="D1097" i="2"/>
  <c r="C1097" i="2"/>
  <c r="D1096" i="2"/>
  <c r="C1096" i="2"/>
  <c r="D1095" i="2"/>
  <c r="C1095" i="2"/>
  <c r="D1094" i="2"/>
  <c r="C1094" i="2"/>
  <c r="D1093" i="2"/>
  <c r="C1093" i="2"/>
  <c r="D1092" i="2"/>
  <c r="C1092" i="2"/>
  <c r="D1091" i="2"/>
  <c r="C1091" i="2"/>
  <c r="D1090" i="2"/>
  <c r="C1090" i="2"/>
  <c r="D1089" i="2"/>
  <c r="C1089" i="2"/>
  <c r="D1088" i="2"/>
  <c r="C1088" i="2"/>
  <c r="D1087" i="2"/>
  <c r="C1087" i="2"/>
  <c r="D1086" i="2"/>
  <c r="C1086" i="2"/>
  <c r="D1085" i="2"/>
  <c r="C1085" i="2"/>
  <c r="D1084" i="2"/>
  <c r="C1084" i="2"/>
  <c r="D1083" i="2"/>
  <c r="C1083" i="2"/>
  <c r="D1082" i="2"/>
  <c r="C1082" i="2"/>
  <c r="D1081" i="2"/>
  <c r="C1081" i="2"/>
  <c r="D1080" i="2"/>
  <c r="C1080" i="2"/>
  <c r="D1079" i="2"/>
  <c r="C1079" i="2"/>
  <c r="D1078" i="2"/>
  <c r="C1078" i="2"/>
  <c r="D1077" i="2"/>
  <c r="C1077" i="2"/>
  <c r="D1076" i="2"/>
  <c r="C1076" i="2"/>
  <c r="D1075" i="2"/>
  <c r="C1075" i="2"/>
  <c r="D1074" i="2"/>
  <c r="C1074" i="2"/>
  <c r="D1073" i="2"/>
  <c r="C1073" i="2"/>
  <c r="D1072" i="2"/>
  <c r="C1072" i="2"/>
  <c r="D1071" i="2"/>
  <c r="C1071" i="2"/>
  <c r="D1070" i="2"/>
  <c r="C1070" i="2"/>
  <c r="D1069" i="2"/>
  <c r="C1069" i="2"/>
  <c r="D1068" i="2"/>
  <c r="C1068" i="2"/>
  <c r="D1067" i="2"/>
  <c r="C1067" i="2"/>
  <c r="D1066" i="2"/>
  <c r="C1066" i="2"/>
  <c r="D1065" i="2"/>
  <c r="C1065" i="2"/>
  <c r="D1064" i="2"/>
  <c r="C1064" i="2"/>
  <c r="D1063" i="2"/>
  <c r="C1063" i="2"/>
  <c r="D1062" i="2"/>
  <c r="C1062" i="2"/>
  <c r="D1061" i="2"/>
  <c r="C1061" i="2"/>
  <c r="D1060" i="2"/>
  <c r="C1060" i="2"/>
  <c r="D1059" i="2"/>
  <c r="C1059" i="2"/>
  <c r="D1058" i="2"/>
  <c r="C1058" i="2"/>
  <c r="D1057" i="2"/>
  <c r="C1057" i="2"/>
  <c r="D1056" i="2"/>
  <c r="C1056" i="2"/>
  <c r="D1055" i="2"/>
  <c r="C1055" i="2"/>
  <c r="D1054" i="2"/>
  <c r="C1054" i="2"/>
  <c r="D1053" i="2"/>
  <c r="C1053" i="2"/>
  <c r="D1052" i="2"/>
  <c r="C1052" i="2"/>
  <c r="D1051" i="2"/>
  <c r="C1051" i="2"/>
  <c r="D1050" i="2"/>
  <c r="C1050" i="2"/>
  <c r="D1049" i="2"/>
  <c r="C1049" i="2"/>
  <c r="D1048" i="2"/>
  <c r="C1048" i="2"/>
  <c r="D1047" i="2"/>
  <c r="C1047" i="2"/>
  <c r="D1046" i="2"/>
  <c r="C1046" i="2"/>
  <c r="D1045" i="2"/>
  <c r="C1045" i="2"/>
  <c r="D1044" i="2"/>
  <c r="C1044" i="2"/>
  <c r="D1043" i="2"/>
  <c r="C1043" i="2"/>
  <c r="D1042" i="2"/>
  <c r="C1042" i="2"/>
  <c r="D1041" i="2"/>
  <c r="C1041" i="2"/>
  <c r="D1040" i="2"/>
  <c r="C1040" i="2"/>
  <c r="D1039" i="2"/>
  <c r="C1039" i="2"/>
  <c r="D1038" i="2"/>
  <c r="C1038" i="2"/>
  <c r="D1037" i="2"/>
  <c r="C1037" i="2"/>
  <c r="D1036" i="2"/>
  <c r="C1036" i="2"/>
  <c r="D1035" i="2"/>
  <c r="C1035" i="2"/>
  <c r="D1034" i="2"/>
  <c r="C1034" i="2"/>
  <c r="D1033" i="2"/>
  <c r="C1033" i="2"/>
  <c r="D1032" i="2"/>
  <c r="C1032" i="2"/>
  <c r="D1031" i="2"/>
  <c r="C1031" i="2"/>
  <c r="D1030" i="2"/>
  <c r="C1030" i="2"/>
  <c r="D1029" i="2"/>
  <c r="C1029" i="2"/>
  <c r="D1028" i="2"/>
  <c r="C1028" i="2"/>
  <c r="D1027" i="2"/>
  <c r="C1027" i="2"/>
  <c r="D1026" i="2"/>
  <c r="C1026" i="2"/>
  <c r="D1025" i="2"/>
  <c r="C1025" i="2"/>
  <c r="D1024" i="2"/>
  <c r="C1024" i="2"/>
  <c r="D1023" i="2"/>
  <c r="C1023" i="2"/>
  <c r="D1022" i="2"/>
  <c r="C1022" i="2"/>
  <c r="D1021" i="2"/>
  <c r="C1021" i="2"/>
  <c r="D1020" i="2"/>
  <c r="C1020" i="2"/>
  <c r="D1019" i="2"/>
  <c r="C1019" i="2"/>
  <c r="D1018" i="2"/>
  <c r="C1018" i="2"/>
  <c r="D1017" i="2"/>
  <c r="C1017" i="2"/>
  <c r="D1016" i="2"/>
  <c r="C1016" i="2"/>
  <c r="D1015" i="2"/>
  <c r="C1015" i="2"/>
  <c r="D1014" i="2"/>
  <c r="C1014" i="2"/>
  <c r="D1013" i="2"/>
  <c r="C1013" i="2"/>
  <c r="D1012" i="2"/>
  <c r="C1012" i="2"/>
  <c r="D1011" i="2"/>
  <c r="C1011" i="2"/>
  <c r="D1010" i="2"/>
  <c r="C1010" i="2"/>
  <c r="D1009" i="2"/>
  <c r="C1009" i="2"/>
  <c r="D1008" i="2"/>
  <c r="C1008" i="2"/>
  <c r="D1007" i="2"/>
  <c r="C1007" i="2"/>
  <c r="D1006" i="2"/>
  <c r="C1006" i="2"/>
  <c r="D1005" i="2"/>
  <c r="C1005" i="2"/>
  <c r="D1004" i="2"/>
  <c r="C1004" i="2"/>
  <c r="D1003" i="2"/>
  <c r="C1003" i="2"/>
  <c r="D1002" i="2"/>
  <c r="C1002" i="2"/>
  <c r="D1001" i="2"/>
  <c r="C1001" i="2"/>
  <c r="D1000" i="2"/>
  <c r="C1000" i="2"/>
  <c r="D999" i="2"/>
  <c r="C999" i="2"/>
  <c r="D998" i="2"/>
  <c r="C998" i="2"/>
  <c r="D997" i="2"/>
  <c r="C997" i="2"/>
  <c r="D996" i="2"/>
  <c r="C996" i="2"/>
  <c r="D995" i="2"/>
  <c r="C995" i="2"/>
  <c r="D994" i="2"/>
  <c r="C994" i="2"/>
  <c r="D993" i="2"/>
  <c r="C993" i="2"/>
  <c r="D992" i="2"/>
  <c r="C992" i="2"/>
  <c r="D991" i="2"/>
  <c r="C991" i="2"/>
  <c r="D990" i="2"/>
  <c r="C990" i="2"/>
  <c r="D989" i="2"/>
  <c r="C989" i="2"/>
  <c r="D988" i="2"/>
  <c r="C988" i="2"/>
  <c r="D987" i="2"/>
  <c r="C987" i="2"/>
  <c r="D986" i="2"/>
  <c r="C986" i="2"/>
  <c r="D985" i="2"/>
  <c r="C985" i="2"/>
  <c r="D984" i="2"/>
  <c r="C984" i="2"/>
  <c r="D983" i="2"/>
  <c r="C983" i="2"/>
  <c r="D982" i="2"/>
  <c r="C982" i="2"/>
  <c r="D981" i="2"/>
  <c r="C981" i="2"/>
  <c r="D980" i="2"/>
  <c r="C980" i="2"/>
  <c r="D979" i="2"/>
  <c r="C979" i="2"/>
  <c r="D978" i="2"/>
  <c r="C978" i="2"/>
  <c r="D977" i="2"/>
  <c r="C977" i="2"/>
  <c r="D976" i="2"/>
  <c r="C976" i="2"/>
  <c r="D975" i="2"/>
  <c r="C975" i="2"/>
  <c r="D974" i="2"/>
  <c r="C974" i="2"/>
  <c r="D973" i="2"/>
  <c r="C973" i="2"/>
  <c r="D972" i="2"/>
  <c r="C972" i="2"/>
  <c r="D971" i="2"/>
  <c r="C971" i="2"/>
  <c r="D970" i="2"/>
  <c r="C970" i="2"/>
  <c r="D969" i="2"/>
  <c r="C969" i="2"/>
  <c r="D968" i="2"/>
  <c r="C968" i="2"/>
  <c r="D967" i="2"/>
  <c r="C967" i="2"/>
  <c r="D966" i="2"/>
  <c r="C966" i="2"/>
  <c r="D965" i="2"/>
  <c r="C965" i="2"/>
  <c r="D964" i="2"/>
  <c r="C964" i="2"/>
  <c r="D963" i="2"/>
  <c r="C963" i="2"/>
  <c r="D962" i="2"/>
  <c r="C962" i="2"/>
  <c r="D961" i="2"/>
  <c r="C961" i="2"/>
  <c r="D960" i="2"/>
  <c r="C960" i="2"/>
  <c r="D959" i="2"/>
  <c r="C959" i="2"/>
  <c r="D958" i="2"/>
  <c r="C958" i="2"/>
  <c r="D957" i="2"/>
  <c r="C957" i="2"/>
  <c r="D956" i="2"/>
  <c r="C956" i="2"/>
  <c r="D955" i="2"/>
  <c r="C955" i="2"/>
  <c r="D954" i="2"/>
  <c r="C954" i="2"/>
  <c r="D953" i="2"/>
  <c r="C953" i="2"/>
  <c r="D952" i="2"/>
  <c r="C952" i="2"/>
  <c r="D951" i="2"/>
  <c r="C951" i="2"/>
  <c r="D950" i="2"/>
  <c r="C950" i="2"/>
  <c r="D949" i="2"/>
  <c r="C949" i="2"/>
  <c r="D948" i="2"/>
  <c r="C948" i="2"/>
  <c r="D947" i="2"/>
  <c r="C947" i="2"/>
  <c r="D946" i="2"/>
  <c r="C946" i="2"/>
  <c r="D945" i="2"/>
  <c r="C945" i="2"/>
  <c r="D944" i="2"/>
  <c r="C944" i="2"/>
  <c r="D943" i="2"/>
  <c r="C943" i="2"/>
  <c r="D942" i="2"/>
  <c r="C942" i="2"/>
  <c r="D941" i="2"/>
  <c r="C941" i="2"/>
  <c r="D940" i="2"/>
  <c r="C940" i="2"/>
  <c r="D939" i="2"/>
  <c r="C939" i="2"/>
  <c r="D938" i="2"/>
  <c r="C938" i="2"/>
  <c r="D937" i="2"/>
  <c r="C937" i="2"/>
  <c r="D936" i="2"/>
  <c r="C936" i="2"/>
  <c r="D935" i="2"/>
  <c r="C935" i="2"/>
  <c r="D934" i="2"/>
  <c r="C934" i="2"/>
  <c r="D933" i="2"/>
  <c r="C933" i="2"/>
  <c r="D932" i="2"/>
  <c r="C932" i="2"/>
  <c r="D931" i="2"/>
  <c r="C931" i="2"/>
  <c r="D930" i="2"/>
  <c r="C930" i="2"/>
  <c r="D929" i="2"/>
  <c r="C929" i="2"/>
  <c r="D928" i="2"/>
  <c r="C928" i="2"/>
  <c r="D927" i="2"/>
  <c r="C927" i="2"/>
  <c r="D926" i="2"/>
  <c r="C926" i="2"/>
  <c r="D925" i="2"/>
  <c r="C925" i="2"/>
  <c r="D924" i="2"/>
  <c r="C924" i="2"/>
  <c r="D923" i="2"/>
  <c r="C923" i="2"/>
  <c r="D922" i="2"/>
  <c r="C922" i="2"/>
  <c r="D921" i="2"/>
  <c r="C921" i="2"/>
  <c r="D920" i="2"/>
  <c r="C920" i="2"/>
  <c r="D919" i="2"/>
  <c r="C919" i="2"/>
  <c r="D918" i="2"/>
  <c r="C918" i="2"/>
  <c r="D917" i="2"/>
  <c r="C917" i="2"/>
  <c r="D916" i="2"/>
  <c r="C916" i="2"/>
  <c r="D915" i="2"/>
  <c r="C915" i="2"/>
  <c r="D914" i="2"/>
  <c r="C914" i="2"/>
  <c r="D913" i="2"/>
  <c r="C913" i="2"/>
  <c r="D912" i="2"/>
  <c r="C912" i="2"/>
  <c r="D911" i="2"/>
  <c r="C911" i="2"/>
  <c r="D910" i="2"/>
  <c r="C910" i="2"/>
  <c r="D909" i="2"/>
  <c r="C909" i="2"/>
  <c r="D908" i="2"/>
  <c r="C908" i="2"/>
  <c r="D907" i="2"/>
  <c r="C907" i="2"/>
  <c r="D906" i="2"/>
  <c r="C906" i="2"/>
  <c r="D905" i="2"/>
  <c r="C905" i="2"/>
  <c r="D904" i="2"/>
  <c r="C904" i="2"/>
  <c r="D903" i="2"/>
  <c r="C903" i="2"/>
  <c r="D902" i="2"/>
  <c r="C902" i="2"/>
  <c r="D901" i="2"/>
  <c r="C901" i="2"/>
  <c r="D900" i="2"/>
  <c r="C900" i="2"/>
  <c r="D899" i="2"/>
  <c r="C899" i="2"/>
  <c r="D898" i="2"/>
  <c r="C898" i="2"/>
  <c r="D897" i="2"/>
  <c r="C897" i="2"/>
  <c r="D896" i="2"/>
  <c r="C896" i="2"/>
  <c r="D895" i="2"/>
  <c r="C895" i="2"/>
  <c r="D894" i="2"/>
  <c r="C894" i="2"/>
  <c r="D892" i="2"/>
  <c r="C892" i="2"/>
  <c r="D891" i="2"/>
  <c r="C891" i="2"/>
  <c r="D890" i="2"/>
  <c r="C890" i="2"/>
  <c r="D889" i="2"/>
  <c r="C889" i="2"/>
  <c r="D888" i="2"/>
  <c r="C888" i="2"/>
  <c r="D887" i="2"/>
  <c r="C887" i="2"/>
  <c r="D886" i="2"/>
  <c r="C886" i="2"/>
  <c r="D885" i="2"/>
  <c r="C885" i="2"/>
  <c r="D884" i="2"/>
  <c r="C884" i="2"/>
  <c r="D883" i="2"/>
  <c r="C883" i="2"/>
  <c r="D882" i="2"/>
  <c r="C882" i="2"/>
  <c r="D881" i="2"/>
  <c r="C881" i="2"/>
  <c r="D880" i="2"/>
  <c r="C880" i="2"/>
  <c r="D879" i="2"/>
  <c r="C879" i="2"/>
  <c r="D878" i="2"/>
  <c r="C878" i="2"/>
  <c r="D877" i="2"/>
  <c r="C877" i="2"/>
  <c r="D876" i="2"/>
  <c r="C876" i="2"/>
  <c r="D875" i="2"/>
  <c r="C875" i="2"/>
  <c r="D874" i="2"/>
  <c r="C874" i="2"/>
  <c r="D873" i="2"/>
  <c r="C873" i="2"/>
  <c r="D872" i="2"/>
  <c r="C872" i="2"/>
  <c r="D871" i="2"/>
  <c r="C871" i="2"/>
  <c r="D870" i="2"/>
  <c r="C870" i="2"/>
  <c r="D869" i="2"/>
  <c r="C869" i="2"/>
  <c r="D868" i="2"/>
  <c r="C868" i="2"/>
  <c r="D867" i="2"/>
  <c r="C867" i="2"/>
  <c r="D866" i="2"/>
  <c r="C866" i="2"/>
  <c r="D865" i="2"/>
  <c r="C865" i="2"/>
  <c r="D864" i="2"/>
  <c r="C864" i="2"/>
  <c r="D863" i="2"/>
  <c r="C863" i="2"/>
  <c r="D862" i="2"/>
  <c r="C862" i="2"/>
  <c r="D861" i="2"/>
  <c r="C861" i="2"/>
  <c r="D860" i="2"/>
  <c r="C860" i="2"/>
  <c r="D859" i="2"/>
  <c r="C859" i="2"/>
  <c r="D858" i="2"/>
  <c r="C858" i="2"/>
  <c r="D857" i="2"/>
  <c r="C857" i="2"/>
  <c r="D856" i="2"/>
  <c r="C856" i="2"/>
  <c r="D855" i="2"/>
  <c r="C855" i="2"/>
  <c r="D854" i="2"/>
  <c r="C854" i="2"/>
  <c r="D853" i="2"/>
  <c r="C853" i="2"/>
  <c r="D852" i="2"/>
  <c r="C852" i="2"/>
  <c r="D851" i="2"/>
  <c r="C851" i="2"/>
  <c r="D850" i="2"/>
  <c r="C850" i="2"/>
  <c r="D849" i="2"/>
  <c r="C849" i="2"/>
  <c r="D848" i="2"/>
  <c r="C848" i="2"/>
  <c r="D847" i="2"/>
  <c r="C847" i="2"/>
  <c r="D846" i="2"/>
  <c r="C846" i="2"/>
  <c r="D845" i="2"/>
  <c r="C845" i="2"/>
  <c r="D844" i="2"/>
  <c r="C844" i="2"/>
  <c r="D843" i="2"/>
  <c r="C843" i="2"/>
  <c r="D842" i="2"/>
  <c r="C842" i="2"/>
  <c r="D841" i="2"/>
  <c r="C841" i="2"/>
  <c r="D840" i="2"/>
  <c r="C840" i="2"/>
  <c r="D839" i="2"/>
  <c r="C839" i="2"/>
  <c r="D838" i="2"/>
  <c r="C838" i="2"/>
  <c r="D837" i="2"/>
  <c r="C837" i="2"/>
  <c r="D836" i="2"/>
  <c r="C836" i="2"/>
  <c r="D835" i="2"/>
  <c r="C835" i="2"/>
  <c r="D834" i="2"/>
  <c r="C834" i="2"/>
  <c r="D833" i="2"/>
  <c r="C833" i="2"/>
  <c r="D832" i="2"/>
  <c r="C832" i="2"/>
  <c r="D831" i="2"/>
  <c r="C831" i="2"/>
  <c r="D830" i="2"/>
  <c r="C830" i="2"/>
  <c r="D829" i="2"/>
  <c r="C829" i="2"/>
  <c r="D828" i="2"/>
  <c r="C828" i="2"/>
  <c r="D827" i="2"/>
  <c r="C827" i="2"/>
  <c r="D826" i="2"/>
  <c r="C826" i="2"/>
  <c r="D825" i="2"/>
  <c r="C825" i="2"/>
  <c r="D824" i="2"/>
  <c r="C824" i="2"/>
  <c r="D823" i="2"/>
  <c r="C823" i="2"/>
  <c r="D822" i="2"/>
  <c r="C822" i="2"/>
  <c r="D821" i="2"/>
  <c r="C821" i="2"/>
  <c r="D820" i="2"/>
  <c r="C820" i="2"/>
  <c r="D819" i="2"/>
  <c r="C819" i="2"/>
  <c r="D818" i="2"/>
  <c r="C818" i="2"/>
  <c r="D817" i="2"/>
  <c r="C817" i="2"/>
  <c r="D816" i="2"/>
  <c r="C816" i="2"/>
  <c r="D815" i="2"/>
  <c r="C815" i="2"/>
  <c r="D814" i="2"/>
  <c r="C814" i="2"/>
  <c r="D813" i="2"/>
  <c r="C813" i="2"/>
  <c r="D812" i="2"/>
  <c r="C812" i="2"/>
  <c r="D811" i="2"/>
  <c r="C811" i="2"/>
  <c r="D810" i="2"/>
  <c r="C810" i="2"/>
  <c r="D809" i="2"/>
  <c r="C809" i="2"/>
  <c r="D808" i="2"/>
  <c r="C808" i="2"/>
  <c r="D807" i="2"/>
  <c r="C807" i="2"/>
  <c r="D806" i="2"/>
  <c r="C806" i="2"/>
  <c r="D805" i="2"/>
  <c r="C805" i="2"/>
  <c r="D804" i="2"/>
  <c r="C804" i="2"/>
  <c r="D803" i="2"/>
  <c r="C803" i="2"/>
  <c r="D802" i="2"/>
  <c r="C802" i="2"/>
  <c r="D801" i="2"/>
  <c r="C801" i="2"/>
  <c r="D800" i="2"/>
  <c r="C800" i="2"/>
  <c r="D799" i="2"/>
  <c r="C799" i="2"/>
  <c r="D798" i="2"/>
  <c r="C798" i="2"/>
  <c r="D797" i="2"/>
  <c r="C797" i="2"/>
  <c r="D796" i="2"/>
  <c r="C796" i="2"/>
  <c r="D795" i="2"/>
  <c r="C795" i="2"/>
  <c r="D794" i="2"/>
  <c r="C794" i="2"/>
  <c r="D793" i="2"/>
  <c r="C793" i="2"/>
  <c r="D792" i="2"/>
  <c r="C792" i="2"/>
  <c r="D791" i="2"/>
  <c r="C791" i="2"/>
  <c r="D790" i="2"/>
  <c r="C790" i="2"/>
  <c r="D789" i="2"/>
  <c r="C789" i="2"/>
  <c r="D788" i="2"/>
  <c r="C788" i="2"/>
  <c r="D787" i="2"/>
  <c r="C787" i="2"/>
  <c r="D786" i="2"/>
  <c r="C786" i="2"/>
  <c r="D785" i="2"/>
  <c r="C785" i="2"/>
  <c r="D784" i="2"/>
  <c r="C784" i="2"/>
  <c r="D783" i="2"/>
  <c r="C783" i="2"/>
  <c r="D782" i="2"/>
  <c r="C782" i="2"/>
  <c r="D781" i="2"/>
  <c r="C781" i="2"/>
  <c r="D780" i="2"/>
  <c r="C780" i="2"/>
  <c r="D779" i="2"/>
  <c r="C779" i="2"/>
  <c r="D778" i="2"/>
  <c r="C778" i="2"/>
  <c r="D777" i="2"/>
  <c r="C777" i="2"/>
  <c r="D776" i="2"/>
  <c r="C776" i="2"/>
  <c r="D775" i="2"/>
  <c r="C775" i="2"/>
  <c r="D774" i="2"/>
  <c r="C774" i="2"/>
  <c r="D773" i="2"/>
  <c r="C773" i="2"/>
  <c r="D772" i="2"/>
  <c r="C772" i="2"/>
  <c r="D771" i="2"/>
  <c r="C771" i="2"/>
  <c r="D770" i="2"/>
  <c r="C770" i="2"/>
  <c r="D769" i="2"/>
  <c r="C769" i="2"/>
  <c r="D768" i="2"/>
  <c r="C768" i="2"/>
  <c r="D767" i="2"/>
  <c r="C767" i="2"/>
  <c r="D766" i="2"/>
  <c r="C766" i="2"/>
  <c r="D765" i="2"/>
  <c r="C765" i="2"/>
  <c r="D764" i="2"/>
  <c r="C764" i="2"/>
  <c r="D763" i="2"/>
  <c r="C763" i="2"/>
  <c r="D762" i="2"/>
  <c r="C762" i="2"/>
  <c r="D761" i="2"/>
  <c r="C761" i="2"/>
  <c r="D760" i="2"/>
  <c r="C760" i="2"/>
  <c r="D759" i="2"/>
  <c r="C759" i="2"/>
  <c r="D758" i="2"/>
  <c r="C758" i="2"/>
  <c r="D757" i="2"/>
  <c r="C757" i="2"/>
  <c r="D756" i="2"/>
  <c r="C756" i="2"/>
  <c r="D755" i="2"/>
  <c r="C755" i="2"/>
  <c r="D754" i="2"/>
  <c r="C754" i="2"/>
  <c r="D753" i="2"/>
  <c r="C753" i="2"/>
  <c r="D752" i="2"/>
  <c r="C752" i="2"/>
  <c r="D751" i="2"/>
  <c r="C751" i="2"/>
  <c r="D750" i="2"/>
  <c r="C750" i="2"/>
  <c r="D749" i="2"/>
  <c r="C749" i="2"/>
  <c r="D748" i="2"/>
  <c r="C748" i="2"/>
  <c r="D747" i="2"/>
  <c r="C747" i="2"/>
  <c r="D746" i="2"/>
  <c r="C746" i="2"/>
  <c r="D745" i="2"/>
  <c r="C745" i="2"/>
  <c r="D744" i="2"/>
  <c r="C744" i="2"/>
  <c r="D743" i="2"/>
  <c r="C743" i="2"/>
  <c r="D742" i="2"/>
  <c r="C742" i="2"/>
  <c r="D741" i="2"/>
  <c r="C741" i="2"/>
  <c r="D740" i="2"/>
  <c r="C740" i="2"/>
  <c r="D739" i="2"/>
  <c r="C739" i="2"/>
  <c r="D738" i="2"/>
  <c r="C738" i="2"/>
  <c r="D737" i="2"/>
  <c r="C737" i="2"/>
  <c r="D736" i="2"/>
  <c r="C736" i="2"/>
  <c r="D735" i="2"/>
  <c r="C735" i="2"/>
  <c r="D734" i="2"/>
  <c r="C734" i="2"/>
  <c r="D733" i="2"/>
  <c r="C733" i="2"/>
  <c r="D732" i="2"/>
  <c r="C732" i="2"/>
  <c r="D731" i="2"/>
  <c r="C731" i="2"/>
  <c r="D730" i="2"/>
  <c r="C730" i="2"/>
  <c r="D729" i="2"/>
  <c r="C729" i="2"/>
  <c r="D728" i="2"/>
  <c r="C728" i="2"/>
  <c r="D727" i="2"/>
  <c r="C727" i="2"/>
  <c r="D726" i="2"/>
  <c r="C726" i="2"/>
  <c r="D725" i="2"/>
  <c r="C725" i="2"/>
  <c r="D724" i="2"/>
  <c r="C724" i="2"/>
  <c r="D723" i="2"/>
  <c r="C723" i="2"/>
  <c r="D722" i="2"/>
  <c r="C722" i="2"/>
  <c r="D721" i="2"/>
  <c r="C721" i="2"/>
  <c r="D720" i="2"/>
  <c r="C720" i="2"/>
  <c r="D719" i="2"/>
  <c r="C719" i="2"/>
  <c r="D718" i="2"/>
  <c r="C718" i="2"/>
  <c r="D717" i="2"/>
  <c r="C717" i="2"/>
  <c r="D716" i="2"/>
  <c r="C716" i="2"/>
  <c r="D715" i="2"/>
  <c r="C715" i="2"/>
  <c r="D714" i="2"/>
  <c r="C714" i="2"/>
  <c r="D713" i="2"/>
  <c r="C713" i="2"/>
  <c r="D712" i="2"/>
  <c r="C712" i="2"/>
  <c r="D711" i="2"/>
  <c r="C711" i="2"/>
  <c r="D710" i="2"/>
  <c r="C710" i="2"/>
  <c r="D709" i="2"/>
  <c r="C709" i="2"/>
  <c r="D708" i="2"/>
  <c r="C708" i="2"/>
  <c r="D707" i="2"/>
  <c r="C707" i="2"/>
  <c r="D706" i="2"/>
  <c r="C706" i="2"/>
  <c r="D705" i="2"/>
  <c r="C705" i="2"/>
  <c r="D704" i="2"/>
  <c r="C704" i="2"/>
  <c r="D703" i="2"/>
  <c r="C703" i="2"/>
  <c r="D702" i="2"/>
  <c r="C702" i="2"/>
  <c r="D701" i="2"/>
  <c r="C701" i="2"/>
  <c r="D700" i="2"/>
  <c r="C700" i="2"/>
  <c r="D699" i="2"/>
  <c r="C699" i="2"/>
  <c r="D698" i="2"/>
  <c r="C698" i="2"/>
  <c r="D697" i="2"/>
  <c r="C697" i="2"/>
  <c r="D696" i="2"/>
  <c r="C696" i="2"/>
  <c r="D695" i="2"/>
  <c r="C695" i="2"/>
  <c r="D694" i="2"/>
  <c r="C694" i="2"/>
  <c r="D693" i="2"/>
  <c r="C693" i="2"/>
  <c r="D692" i="2"/>
  <c r="C692" i="2"/>
  <c r="D691" i="2"/>
  <c r="C691" i="2"/>
  <c r="D690" i="2"/>
  <c r="C690" i="2"/>
  <c r="D689" i="2"/>
  <c r="C689" i="2"/>
  <c r="D688" i="2"/>
  <c r="C688" i="2"/>
  <c r="D687" i="2"/>
  <c r="C687" i="2"/>
  <c r="D686" i="2"/>
  <c r="C686" i="2"/>
  <c r="D685" i="2"/>
  <c r="C685" i="2"/>
  <c r="D684" i="2"/>
  <c r="C684" i="2"/>
  <c r="D683" i="2"/>
  <c r="C683" i="2"/>
  <c r="D682" i="2"/>
  <c r="C682" i="2"/>
  <c r="D681" i="2"/>
  <c r="C681" i="2"/>
  <c r="D680" i="2"/>
  <c r="C680" i="2"/>
  <c r="D679" i="2"/>
  <c r="C679" i="2"/>
  <c r="D678" i="2"/>
  <c r="C678" i="2"/>
  <c r="D677" i="2"/>
  <c r="C677" i="2"/>
  <c r="D676" i="2"/>
  <c r="C676" i="2"/>
  <c r="D675" i="2"/>
  <c r="C675" i="2"/>
  <c r="D674" i="2"/>
  <c r="C674" i="2"/>
  <c r="D673" i="2"/>
  <c r="C673" i="2"/>
  <c r="D672" i="2"/>
  <c r="C672" i="2"/>
  <c r="D671" i="2"/>
  <c r="C671" i="2"/>
  <c r="D670" i="2"/>
  <c r="C670" i="2"/>
  <c r="D669" i="2"/>
  <c r="C669" i="2"/>
  <c r="D668" i="2"/>
  <c r="C668" i="2"/>
  <c r="D667" i="2"/>
  <c r="C667" i="2"/>
  <c r="D666" i="2"/>
  <c r="C666" i="2"/>
  <c r="D665" i="2"/>
  <c r="C665" i="2"/>
  <c r="D664" i="2"/>
  <c r="C664" i="2"/>
  <c r="D663" i="2"/>
  <c r="C663" i="2"/>
  <c r="D662" i="2"/>
  <c r="C662" i="2"/>
  <c r="D661" i="2"/>
  <c r="C661" i="2"/>
  <c r="D660" i="2"/>
  <c r="C660" i="2"/>
  <c r="D659" i="2"/>
  <c r="C659" i="2"/>
  <c r="D658" i="2"/>
  <c r="C658" i="2"/>
  <c r="D657" i="2"/>
  <c r="C657" i="2"/>
  <c r="D656" i="2"/>
  <c r="C656" i="2"/>
  <c r="D655" i="2"/>
  <c r="C655" i="2"/>
  <c r="D654" i="2"/>
  <c r="C654" i="2"/>
  <c r="D653" i="2"/>
  <c r="C653" i="2"/>
  <c r="D652" i="2"/>
  <c r="C652" i="2"/>
  <c r="D651" i="2"/>
  <c r="C651" i="2"/>
  <c r="D650" i="2"/>
  <c r="C650" i="2"/>
  <c r="D649" i="2"/>
  <c r="C649" i="2"/>
  <c r="D648" i="2"/>
  <c r="C648" i="2"/>
  <c r="D647" i="2"/>
  <c r="C647" i="2"/>
  <c r="D646" i="2"/>
  <c r="C646" i="2"/>
  <c r="D645" i="2"/>
  <c r="C645" i="2"/>
  <c r="D644" i="2"/>
  <c r="C644" i="2"/>
  <c r="D643" i="2"/>
  <c r="C643" i="2"/>
  <c r="D642" i="2"/>
  <c r="C642" i="2"/>
  <c r="D641" i="2"/>
  <c r="C641" i="2"/>
  <c r="D640" i="2"/>
  <c r="C640" i="2"/>
  <c r="D639" i="2"/>
  <c r="C639" i="2"/>
  <c r="D638" i="2"/>
  <c r="C638" i="2"/>
  <c r="D637" i="2"/>
  <c r="C637" i="2"/>
  <c r="D636" i="2"/>
  <c r="C636" i="2"/>
  <c r="D635" i="2"/>
  <c r="C635" i="2"/>
  <c r="D634" i="2"/>
  <c r="C634" i="2"/>
  <c r="D633" i="2"/>
  <c r="C633" i="2"/>
  <c r="D632" i="2"/>
  <c r="C632" i="2"/>
  <c r="D631" i="2"/>
  <c r="C631" i="2"/>
  <c r="D630" i="2"/>
  <c r="C630" i="2"/>
  <c r="D629" i="2"/>
  <c r="C629" i="2"/>
  <c r="D628" i="2"/>
  <c r="C628" i="2"/>
  <c r="D627" i="2"/>
  <c r="C627" i="2"/>
  <c r="D626" i="2"/>
  <c r="C626" i="2"/>
  <c r="D625" i="2"/>
  <c r="C625" i="2"/>
  <c r="D624" i="2"/>
  <c r="C624" i="2"/>
  <c r="D623" i="2"/>
  <c r="C623" i="2"/>
  <c r="D622" i="2"/>
  <c r="C622" i="2"/>
  <c r="D621" i="2"/>
  <c r="C621" i="2"/>
  <c r="D620" i="2"/>
  <c r="C620" i="2"/>
  <c r="D619" i="2"/>
  <c r="C619" i="2"/>
  <c r="D618" i="2"/>
  <c r="C618" i="2"/>
  <c r="D617" i="2"/>
  <c r="C617" i="2"/>
  <c r="D616" i="2"/>
  <c r="C616" i="2"/>
  <c r="D615" i="2"/>
  <c r="C615" i="2"/>
  <c r="D614" i="2"/>
  <c r="C614" i="2"/>
  <c r="D613" i="2"/>
  <c r="C613" i="2"/>
  <c r="D612" i="2"/>
  <c r="C612" i="2"/>
  <c r="D611" i="2"/>
  <c r="C611" i="2"/>
  <c r="D610" i="2"/>
  <c r="C610" i="2"/>
  <c r="D609" i="2"/>
  <c r="C609" i="2"/>
  <c r="D608" i="2"/>
  <c r="C608" i="2"/>
  <c r="D607" i="2"/>
  <c r="C607" i="2"/>
  <c r="D606" i="2"/>
  <c r="C606" i="2"/>
  <c r="D605" i="2"/>
  <c r="C605" i="2"/>
  <c r="D604" i="2"/>
  <c r="C604" i="2"/>
  <c r="D603" i="2"/>
  <c r="C603" i="2"/>
  <c r="D602" i="2"/>
  <c r="C602" i="2"/>
  <c r="D601" i="2"/>
  <c r="C601" i="2"/>
  <c r="D600" i="2"/>
  <c r="C600" i="2"/>
  <c r="D599" i="2"/>
  <c r="C599" i="2"/>
  <c r="D598" i="2"/>
  <c r="C598" i="2"/>
  <c r="D597" i="2"/>
  <c r="C597" i="2"/>
  <c r="D596" i="2"/>
  <c r="C596" i="2"/>
  <c r="D595" i="2"/>
  <c r="C595" i="2"/>
  <c r="D594" i="2"/>
  <c r="C594" i="2"/>
  <c r="D593" i="2"/>
  <c r="C593" i="2"/>
  <c r="D592" i="2"/>
  <c r="C592" i="2"/>
  <c r="D591" i="2"/>
  <c r="C591" i="2"/>
  <c r="D590" i="2"/>
  <c r="C590" i="2"/>
  <c r="D589" i="2"/>
  <c r="C589" i="2"/>
  <c r="D588" i="2"/>
  <c r="C588" i="2"/>
  <c r="D587" i="2"/>
  <c r="C587" i="2"/>
  <c r="D586" i="2"/>
  <c r="C586" i="2"/>
  <c r="D585" i="2"/>
  <c r="C585" i="2"/>
  <c r="D584" i="2"/>
  <c r="C584" i="2"/>
  <c r="D583" i="2"/>
  <c r="C583" i="2"/>
  <c r="D582" i="2"/>
  <c r="C582" i="2"/>
  <c r="D581" i="2"/>
  <c r="C581" i="2"/>
  <c r="D580" i="2"/>
  <c r="C580" i="2"/>
  <c r="D579" i="2"/>
  <c r="C579" i="2"/>
  <c r="D578" i="2"/>
  <c r="C578" i="2"/>
  <c r="D577" i="2"/>
  <c r="C577" i="2"/>
  <c r="D576" i="2"/>
  <c r="C576" i="2"/>
  <c r="D575" i="2"/>
  <c r="C575" i="2"/>
  <c r="D574" i="2"/>
  <c r="C574" i="2"/>
  <c r="D573" i="2"/>
  <c r="C573" i="2"/>
  <c r="D572" i="2"/>
  <c r="C572" i="2"/>
  <c r="D571" i="2"/>
  <c r="C571" i="2"/>
  <c r="D570" i="2"/>
  <c r="C570" i="2"/>
  <c r="D569" i="2"/>
  <c r="C569" i="2"/>
  <c r="D568" i="2"/>
  <c r="C568" i="2"/>
  <c r="D567" i="2"/>
  <c r="C567" i="2"/>
  <c r="D566" i="2"/>
  <c r="C566" i="2"/>
  <c r="D565" i="2"/>
  <c r="C565" i="2"/>
  <c r="D564" i="2"/>
  <c r="C564" i="2"/>
  <c r="D563" i="2"/>
  <c r="C563" i="2"/>
  <c r="D562" i="2"/>
  <c r="C562" i="2"/>
  <c r="D561" i="2"/>
  <c r="C561" i="2"/>
  <c r="D560" i="2"/>
  <c r="C560" i="2"/>
  <c r="D559" i="2"/>
  <c r="C559" i="2"/>
  <c r="D558" i="2"/>
  <c r="C558" i="2"/>
  <c r="D557" i="2"/>
  <c r="C557" i="2"/>
  <c r="D556" i="2"/>
  <c r="C556" i="2"/>
  <c r="D555" i="2"/>
  <c r="C555" i="2"/>
  <c r="D554" i="2"/>
  <c r="C554" i="2"/>
  <c r="D553" i="2"/>
  <c r="C553" i="2"/>
  <c r="D552" i="2"/>
  <c r="C552" i="2"/>
  <c r="D551" i="2"/>
  <c r="C551" i="2"/>
  <c r="D550" i="2"/>
  <c r="C550" i="2"/>
  <c r="D549" i="2"/>
  <c r="C549" i="2"/>
  <c r="D548" i="2"/>
  <c r="C548" i="2"/>
  <c r="D547" i="2"/>
  <c r="C547" i="2"/>
  <c r="D546" i="2"/>
  <c r="C546" i="2"/>
  <c r="D545" i="2"/>
  <c r="C545" i="2"/>
  <c r="D544" i="2"/>
  <c r="C544" i="2"/>
  <c r="D543" i="2"/>
  <c r="C543" i="2"/>
  <c r="D542" i="2"/>
  <c r="C542" i="2"/>
  <c r="D541" i="2"/>
  <c r="C541" i="2"/>
  <c r="D540" i="2"/>
  <c r="C540" i="2"/>
  <c r="D539" i="2"/>
  <c r="C539" i="2"/>
  <c r="D538" i="2"/>
  <c r="C538" i="2"/>
  <c r="D537" i="2"/>
  <c r="C537" i="2"/>
  <c r="D536" i="2"/>
  <c r="C536" i="2"/>
  <c r="D535" i="2"/>
  <c r="C535" i="2"/>
  <c r="D534" i="2"/>
  <c r="C534" i="2"/>
  <c r="D533" i="2"/>
  <c r="C533" i="2"/>
  <c r="D532" i="2"/>
  <c r="C532" i="2"/>
  <c r="D531" i="2"/>
  <c r="C531" i="2"/>
  <c r="D530" i="2"/>
  <c r="C530" i="2"/>
  <c r="D529" i="2"/>
  <c r="C529" i="2"/>
  <c r="D528" i="2"/>
  <c r="C528" i="2"/>
  <c r="D527" i="2"/>
  <c r="C527" i="2"/>
  <c r="D526" i="2"/>
  <c r="C526" i="2"/>
  <c r="D525" i="2"/>
  <c r="C525" i="2"/>
  <c r="D524" i="2"/>
  <c r="C524" i="2"/>
  <c r="D523" i="2"/>
  <c r="C523" i="2"/>
  <c r="D522" i="2"/>
  <c r="C522" i="2"/>
  <c r="D521" i="2"/>
  <c r="C521" i="2"/>
  <c r="D520" i="2"/>
  <c r="C520" i="2"/>
  <c r="D519" i="2"/>
  <c r="C519" i="2"/>
  <c r="D518" i="2"/>
  <c r="C518" i="2"/>
  <c r="D517" i="2"/>
  <c r="C517" i="2"/>
  <c r="D516" i="2"/>
  <c r="C516" i="2"/>
  <c r="D515" i="2"/>
  <c r="C515" i="2"/>
  <c r="D514" i="2"/>
  <c r="C514" i="2"/>
  <c r="D513" i="2"/>
  <c r="C513" i="2"/>
  <c r="D512" i="2"/>
  <c r="C512" i="2"/>
  <c r="D511" i="2"/>
  <c r="C511" i="2"/>
  <c r="D510" i="2"/>
  <c r="C510" i="2"/>
  <c r="D509" i="2"/>
  <c r="C509" i="2"/>
  <c r="D508" i="2"/>
  <c r="C508" i="2"/>
  <c r="D507" i="2"/>
  <c r="C507" i="2"/>
  <c r="D506" i="2"/>
  <c r="C506" i="2"/>
  <c r="D505" i="2"/>
  <c r="C505" i="2"/>
  <c r="D504" i="2"/>
  <c r="C504" i="2"/>
  <c r="D503" i="2"/>
  <c r="C503" i="2"/>
  <c r="D502" i="2"/>
  <c r="C502" i="2"/>
  <c r="D501" i="2"/>
  <c r="C501" i="2"/>
  <c r="D500" i="2"/>
  <c r="C500" i="2"/>
  <c r="D499" i="2"/>
  <c r="C499" i="2"/>
  <c r="D498" i="2"/>
  <c r="C498" i="2"/>
  <c r="D497" i="2"/>
  <c r="C497" i="2"/>
  <c r="D496" i="2"/>
  <c r="C496" i="2"/>
  <c r="D495" i="2"/>
  <c r="C495" i="2"/>
  <c r="D494" i="2"/>
  <c r="C494" i="2"/>
  <c r="D493" i="2"/>
  <c r="C493" i="2"/>
  <c r="D492" i="2"/>
  <c r="C492" i="2"/>
  <c r="D491" i="2"/>
  <c r="C491" i="2"/>
  <c r="D490" i="2"/>
  <c r="C490" i="2"/>
  <c r="D489" i="2"/>
  <c r="C489" i="2"/>
  <c r="D488" i="2"/>
  <c r="C488" i="2"/>
  <c r="D487" i="2"/>
  <c r="C487" i="2"/>
  <c r="D486" i="2"/>
  <c r="C486" i="2"/>
  <c r="D485" i="2"/>
  <c r="C485" i="2"/>
  <c r="D484" i="2"/>
  <c r="C484" i="2"/>
  <c r="D483" i="2"/>
  <c r="C483" i="2"/>
  <c r="D482" i="2"/>
  <c r="C482" i="2"/>
  <c r="D481" i="2"/>
  <c r="C481" i="2"/>
  <c r="D480" i="2"/>
  <c r="C480" i="2"/>
  <c r="D479" i="2"/>
  <c r="C479" i="2"/>
  <c r="D478" i="2"/>
  <c r="C478" i="2"/>
  <c r="D477" i="2"/>
  <c r="C477" i="2"/>
  <c r="D476" i="2"/>
  <c r="C476" i="2"/>
  <c r="D475" i="2"/>
  <c r="C475" i="2"/>
  <c r="D474" i="2"/>
  <c r="C474" i="2"/>
  <c r="D473" i="2"/>
  <c r="C473" i="2"/>
  <c r="D472" i="2"/>
  <c r="C472" i="2"/>
  <c r="D471" i="2"/>
  <c r="C471" i="2"/>
  <c r="D470" i="2"/>
  <c r="C470" i="2"/>
  <c r="D469" i="2"/>
  <c r="C469" i="2"/>
  <c r="D468" i="2"/>
  <c r="C468" i="2"/>
  <c r="D467" i="2"/>
  <c r="C467" i="2"/>
  <c r="D466" i="2"/>
  <c r="C466" i="2"/>
  <c r="D465" i="2"/>
  <c r="C465" i="2"/>
  <c r="D464" i="2"/>
  <c r="C464" i="2"/>
  <c r="D463" i="2"/>
  <c r="C463" i="2"/>
  <c r="D462" i="2"/>
  <c r="C462" i="2"/>
  <c r="D461" i="2"/>
  <c r="C461" i="2"/>
  <c r="D460" i="2"/>
  <c r="C460" i="2"/>
  <c r="D459" i="2"/>
  <c r="C459" i="2"/>
  <c r="D458" i="2"/>
  <c r="C458" i="2"/>
  <c r="D457" i="2"/>
  <c r="C457" i="2"/>
  <c r="D456" i="2"/>
  <c r="C456" i="2"/>
  <c r="D455" i="2"/>
  <c r="C455" i="2"/>
  <c r="D454" i="2"/>
  <c r="C454" i="2"/>
  <c r="D453" i="2"/>
  <c r="C453" i="2"/>
  <c r="D452" i="2"/>
  <c r="C452" i="2"/>
  <c r="D451" i="2"/>
  <c r="C451" i="2"/>
  <c r="D450" i="2"/>
  <c r="C450" i="2"/>
  <c r="D449" i="2"/>
  <c r="C449" i="2"/>
  <c r="D448" i="2"/>
  <c r="C448" i="2"/>
  <c r="D447" i="2"/>
  <c r="C447" i="2"/>
  <c r="D446" i="2"/>
  <c r="C446" i="2"/>
  <c r="D445" i="2"/>
  <c r="C445" i="2"/>
  <c r="D444" i="2"/>
  <c r="C444" i="2"/>
  <c r="D443" i="2"/>
  <c r="C443" i="2"/>
  <c r="D442" i="2"/>
  <c r="C442" i="2"/>
  <c r="D441" i="2"/>
  <c r="C441" i="2"/>
  <c r="D440" i="2"/>
  <c r="C440" i="2"/>
  <c r="D439" i="2"/>
  <c r="C439" i="2"/>
  <c r="D438" i="2"/>
  <c r="C438" i="2"/>
  <c r="D437" i="2"/>
  <c r="C437" i="2"/>
  <c r="D436" i="2"/>
  <c r="C436" i="2"/>
  <c r="D435" i="2"/>
  <c r="C435" i="2"/>
  <c r="D434" i="2"/>
  <c r="C434" i="2"/>
  <c r="D433" i="2"/>
  <c r="C433" i="2"/>
  <c r="D432" i="2"/>
  <c r="C432" i="2"/>
  <c r="D431" i="2"/>
  <c r="C431" i="2"/>
  <c r="D430" i="2"/>
  <c r="C430" i="2"/>
  <c r="D429" i="2"/>
  <c r="C429" i="2"/>
  <c r="D428" i="2"/>
  <c r="C428" i="2"/>
  <c r="D427" i="2"/>
  <c r="C427" i="2"/>
  <c r="D426" i="2"/>
  <c r="C426" i="2"/>
  <c r="D425" i="2"/>
  <c r="C425" i="2"/>
  <c r="D424" i="2"/>
  <c r="C424" i="2"/>
  <c r="D423" i="2"/>
  <c r="C423" i="2"/>
  <c r="D422" i="2"/>
  <c r="C422" i="2"/>
  <c r="D421" i="2"/>
  <c r="C421" i="2"/>
  <c r="D420" i="2"/>
  <c r="C420" i="2"/>
  <c r="D419" i="2"/>
  <c r="C419" i="2"/>
  <c r="D418" i="2"/>
  <c r="C418" i="2"/>
  <c r="D417" i="2"/>
  <c r="C417" i="2"/>
  <c r="D416" i="2"/>
  <c r="C416" i="2"/>
  <c r="D415" i="2"/>
  <c r="C415" i="2"/>
  <c r="D414" i="2"/>
  <c r="C414" i="2"/>
  <c r="D413" i="2"/>
  <c r="C413" i="2"/>
  <c r="D412" i="2"/>
  <c r="C412" i="2"/>
  <c r="D411" i="2"/>
  <c r="C411" i="2"/>
  <c r="D410" i="2"/>
  <c r="C410" i="2"/>
  <c r="D409" i="2"/>
  <c r="C409" i="2"/>
  <c r="D408" i="2"/>
  <c r="C408" i="2"/>
  <c r="D407" i="2"/>
  <c r="C407" i="2"/>
  <c r="D406" i="2"/>
  <c r="C406" i="2"/>
  <c r="D405" i="2"/>
  <c r="C405" i="2"/>
  <c r="D404" i="2"/>
  <c r="C404" i="2"/>
  <c r="D403" i="2"/>
  <c r="C403" i="2"/>
  <c r="D402" i="2"/>
  <c r="C402" i="2"/>
  <c r="D401" i="2"/>
  <c r="C401" i="2"/>
  <c r="D400" i="2"/>
  <c r="C400" i="2"/>
  <c r="D399" i="2"/>
  <c r="C399" i="2"/>
  <c r="D398" i="2"/>
  <c r="C398" i="2"/>
  <c r="D397" i="2"/>
  <c r="C397" i="2"/>
  <c r="D396" i="2"/>
  <c r="C396" i="2"/>
  <c r="D395" i="2"/>
  <c r="C395" i="2"/>
  <c r="D394" i="2"/>
  <c r="C394" i="2"/>
  <c r="D393" i="2"/>
  <c r="C393" i="2"/>
  <c r="D392" i="2"/>
  <c r="C392" i="2"/>
  <c r="D391" i="2"/>
  <c r="C391" i="2"/>
  <c r="D390" i="2"/>
  <c r="C390" i="2"/>
  <c r="D389" i="2"/>
  <c r="C389" i="2"/>
  <c r="D388" i="2"/>
  <c r="C388" i="2"/>
  <c r="D387" i="2"/>
  <c r="C387" i="2"/>
  <c r="D386" i="2"/>
  <c r="C386" i="2"/>
  <c r="D385" i="2"/>
  <c r="C385" i="2"/>
  <c r="D384" i="2"/>
  <c r="C384" i="2"/>
  <c r="D383" i="2"/>
  <c r="C383" i="2"/>
  <c r="D382" i="2"/>
  <c r="C382" i="2"/>
  <c r="D381" i="2"/>
  <c r="C381" i="2"/>
  <c r="D380" i="2"/>
  <c r="C380" i="2"/>
  <c r="D379" i="2"/>
  <c r="C379" i="2"/>
  <c r="D378" i="2"/>
  <c r="C378" i="2"/>
  <c r="D377" i="2"/>
  <c r="C377" i="2"/>
  <c r="D376" i="2"/>
  <c r="C376" i="2"/>
  <c r="D375" i="2"/>
  <c r="C375" i="2"/>
  <c r="D374" i="2"/>
  <c r="C374" i="2"/>
  <c r="D373" i="2"/>
  <c r="C373" i="2"/>
  <c r="D372" i="2"/>
  <c r="C372" i="2"/>
  <c r="D371" i="2"/>
  <c r="C371" i="2"/>
  <c r="D370" i="2"/>
  <c r="C370" i="2"/>
  <c r="D369" i="2"/>
  <c r="C369" i="2"/>
  <c r="D368" i="2"/>
  <c r="C368" i="2"/>
  <c r="D367" i="2"/>
  <c r="C367" i="2"/>
  <c r="D366" i="2"/>
  <c r="C366" i="2"/>
  <c r="D365" i="2"/>
  <c r="C365" i="2"/>
  <c r="D364" i="2"/>
  <c r="C364" i="2"/>
  <c r="D363" i="2"/>
  <c r="C363" i="2"/>
  <c r="D362" i="2"/>
  <c r="C362" i="2"/>
  <c r="D361" i="2"/>
  <c r="C361" i="2"/>
  <c r="D360" i="2"/>
  <c r="C360" i="2"/>
  <c r="D359" i="2"/>
  <c r="C359" i="2"/>
  <c r="D358" i="2"/>
  <c r="C358" i="2"/>
  <c r="D357" i="2"/>
  <c r="C357" i="2"/>
  <c r="D356" i="2"/>
  <c r="C356" i="2"/>
  <c r="D355" i="2"/>
  <c r="C355" i="2"/>
  <c r="D354" i="2"/>
  <c r="C354" i="2"/>
  <c r="D353" i="2"/>
  <c r="C353" i="2"/>
  <c r="D352" i="2"/>
  <c r="C352" i="2"/>
  <c r="D351" i="2"/>
  <c r="C351" i="2"/>
  <c r="D350" i="2"/>
  <c r="C350" i="2"/>
  <c r="D349" i="2"/>
  <c r="C349" i="2"/>
  <c r="D348" i="2"/>
  <c r="C348" i="2"/>
  <c r="D347" i="2"/>
  <c r="C347" i="2"/>
  <c r="D346" i="2"/>
  <c r="C346" i="2"/>
  <c r="D345" i="2"/>
  <c r="C345" i="2"/>
  <c r="D344" i="2"/>
  <c r="C344" i="2"/>
  <c r="D343" i="2"/>
  <c r="C343" i="2"/>
  <c r="D342" i="2"/>
  <c r="C342" i="2"/>
  <c r="D341" i="2"/>
  <c r="C341" i="2"/>
  <c r="D340" i="2"/>
  <c r="C340" i="2"/>
  <c r="D339" i="2"/>
  <c r="C339" i="2"/>
  <c r="D338" i="2"/>
  <c r="C338" i="2"/>
  <c r="D337" i="2"/>
  <c r="C337" i="2"/>
  <c r="D336" i="2"/>
  <c r="C336" i="2"/>
  <c r="D335" i="2"/>
  <c r="C335" i="2"/>
  <c r="D334" i="2"/>
  <c r="C334" i="2"/>
  <c r="D333" i="2"/>
  <c r="C333" i="2"/>
  <c r="D332" i="2"/>
  <c r="C332" i="2"/>
  <c r="D331" i="2"/>
  <c r="C331" i="2"/>
  <c r="D330" i="2"/>
  <c r="C330" i="2"/>
  <c r="D329" i="2"/>
  <c r="C329" i="2"/>
  <c r="D328" i="2"/>
  <c r="C328" i="2"/>
  <c r="D327" i="2"/>
  <c r="C327" i="2"/>
  <c r="D326" i="2"/>
  <c r="C326" i="2"/>
  <c r="D325" i="2"/>
  <c r="C325" i="2"/>
  <c r="D324" i="2"/>
  <c r="C324" i="2"/>
  <c r="D323" i="2"/>
  <c r="C323" i="2"/>
  <c r="D322" i="2"/>
  <c r="C322" i="2"/>
  <c r="D321" i="2"/>
  <c r="C321" i="2"/>
  <c r="D320" i="2"/>
  <c r="C320" i="2"/>
  <c r="D319" i="2"/>
  <c r="C319" i="2"/>
  <c r="D318" i="2"/>
  <c r="C318" i="2"/>
  <c r="D317" i="2"/>
  <c r="C317" i="2"/>
  <c r="D316" i="2"/>
  <c r="C316" i="2"/>
  <c r="D315" i="2"/>
  <c r="C315" i="2"/>
  <c r="D314" i="2"/>
  <c r="C314" i="2"/>
  <c r="D313" i="2"/>
  <c r="C313" i="2"/>
  <c r="D312" i="2"/>
  <c r="C312" i="2"/>
  <c r="D311" i="2"/>
  <c r="C311" i="2"/>
  <c r="D310" i="2"/>
  <c r="C310" i="2"/>
  <c r="D309" i="2"/>
  <c r="C309" i="2"/>
  <c r="D308" i="2"/>
  <c r="C308" i="2"/>
  <c r="D307" i="2"/>
  <c r="C307" i="2"/>
  <c r="D306" i="2"/>
  <c r="C306" i="2"/>
  <c r="D305" i="2"/>
  <c r="C305" i="2"/>
  <c r="D304" i="2"/>
  <c r="C304" i="2"/>
  <c r="D303" i="2"/>
  <c r="C303" i="2"/>
  <c r="D302" i="2"/>
  <c r="C302" i="2"/>
  <c r="D301" i="2"/>
  <c r="C301" i="2"/>
  <c r="D300" i="2"/>
  <c r="C300" i="2"/>
  <c r="D299" i="2"/>
  <c r="C299" i="2"/>
  <c r="D298" i="2"/>
  <c r="C298" i="2"/>
  <c r="D297" i="2"/>
  <c r="C297" i="2"/>
  <c r="D296" i="2"/>
  <c r="C296" i="2"/>
  <c r="D295" i="2"/>
  <c r="C295" i="2"/>
  <c r="D294" i="2"/>
  <c r="C294" i="2"/>
  <c r="D293" i="2"/>
  <c r="C293" i="2"/>
  <c r="D292" i="2"/>
  <c r="C292" i="2"/>
  <c r="D291" i="2"/>
  <c r="C291" i="2"/>
  <c r="D290" i="2"/>
  <c r="C290" i="2"/>
  <c r="D289" i="2"/>
  <c r="C289" i="2"/>
  <c r="D288" i="2"/>
  <c r="C288" i="2"/>
  <c r="D287" i="2"/>
  <c r="C287" i="2"/>
  <c r="D286" i="2"/>
  <c r="C286" i="2"/>
  <c r="D285" i="2"/>
  <c r="C285" i="2"/>
  <c r="D284" i="2"/>
  <c r="C284" i="2"/>
  <c r="D283" i="2"/>
  <c r="C283" i="2"/>
  <c r="D282" i="2"/>
  <c r="C282" i="2"/>
  <c r="D281" i="2"/>
  <c r="C281" i="2"/>
  <c r="D280" i="2"/>
  <c r="C280" i="2"/>
  <c r="D279" i="2"/>
  <c r="C279" i="2"/>
  <c r="D278" i="2"/>
  <c r="C278" i="2"/>
  <c r="D277" i="2"/>
  <c r="C277" i="2"/>
  <c r="D276" i="2"/>
  <c r="C276" i="2"/>
  <c r="D275" i="2"/>
  <c r="C275" i="2"/>
  <c r="D274" i="2"/>
  <c r="C274" i="2"/>
  <c r="D273" i="2"/>
  <c r="C273" i="2"/>
  <c r="D272" i="2"/>
  <c r="C272" i="2"/>
  <c r="D271" i="2"/>
  <c r="C271" i="2"/>
  <c r="D270" i="2"/>
  <c r="C270" i="2"/>
  <c r="D269" i="2"/>
  <c r="C269" i="2"/>
  <c r="D268" i="2"/>
  <c r="C268" i="2"/>
  <c r="D267" i="2"/>
  <c r="C267" i="2"/>
  <c r="D266" i="2"/>
  <c r="C266" i="2"/>
  <c r="D265" i="2"/>
  <c r="C265" i="2"/>
  <c r="D264" i="2"/>
  <c r="C264" i="2"/>
  <c r="D263" i="2"/>
  <c r="C263" i="2"/>
  <c r="D262" i="2"/>
  <c r="C262" i="2"/>
  <c r="D261" i="2"/>
  <c r="C261" i="2"/>
  <c r="D260" i="2"/>
  <c r="C260" i="2"/>
  <c r="D259" i="2"/>
  <c r="C259" i="2"/>
  <c r="D258" i="2"/>
  <c r="C258" i="2"/>
  <c r="D257" i="2"/>
  <c r="C257" i="2"/>
  <c r="D256" i="2"/>
  <c r="C256" i="2"/>
  <c r="D255" i="2"/>
  <c r="C255" i="2"/>
  <c r="D254" i="2"/>
  <c r="C254" i="2"/>
  <c r="D253" i="2"/>
  <c r="C253" i="2"/>
  <c r="D252" i="2"/>
  <c r="C252" i="2"/>
  <c r="D251" i="2"/>
  <c r="C251" i="2"/>
  <c r="D250" i="2"/>
  <c r="C250" i="2"/>
  <c r="D249" i="2"/>
  <c r="C249" i="2"/>
  <c r="D248" i="2"/>
  <c r="C248" i="2"/>
  <c r="D247" i="2"/>
  <c r="C247" i="2"/>
  <c r="D246" i="2"/>
  <c r="C246" i="2"/>
  <c r="D245" i="2"/>
  <c r="C245" i="2"/>
  <c r="D244" i="2"/>
  <c r="C244" i="2"/>
  <c r="D243" i="2"/>
  <c r="C243" i="2"/>
  <c r="D242" i="2"/>
  <c r="C242" i="2"/>
  <c r="D241" i="2"/>
  <c r="C241" i="2"/>
  <c r="D240" i="2"/>
  <c r="C240" i="2"/>
  <c r="D239" i="2"/>
  <c r="C239" i="2"/>
  <c r="D238" i="2"/>
  <c r="C238" i="2"/>
  <c r="D237" i="2"/>
  <c r="C237" i="2"/>
  <c r="D236" i="2"/>
  <c r="C236" i="2"/>
  <c r="D235" i="2"/>
  <c r="C235" i="2"/>
  <c r="D234" i="2"/>
  <c r="C234" i="2"/>
  <c r="D233" i="2"/>
  <c r="C233" i="2"/>
  <c r="D232" i="2"/>
  <c r="C232" i="2"/>
  <c r="D231" i="2"/>
  <c r="C231" i="2"/>
  <c r="D230" i="2"/>
  <c r="C230" i="2"/>
  <c r="D229" i="2"/>
  <c r="C229" i="2"/>
  <c r="D228" i="2"/>
  <c r="C228" i="2"/>
  <c r="D227" i="2"/>
  <c r="C227" i="2"/>
  <c r="D226" i="2"/>
  <c r="C226" i="2"/>
  <c r="D225" i="2"/>
  <c r="C225" i="2"/>
  <c r="D224" i="2"/>
  <c r="C224" i="2"/>
  <c r="D223" i="2"/>
  <c r="C223" i="2"/>
  <c r="D222" i="2"/>
  <c r="C222" i="2"/>
  <c r="D221" i="2"/>
  <c r="C221" i="2"/>
  <c r="D220" i="2"/>
  <c r="C220" i="2"/>
  <c r="D219" i="2"/>
  <c r="C219" i="2"/>
  <c r="D218" i="2"/>
  <c r="C218" i="2"/>
  <c r="D217" i="2"/>
  <c r="C217" i="2"/>
  <c r="D216" i="2"/>
  <c r="C216" i="2"/>
  <c r="D215" i="2"/>
  <c r="C215" i="2"/>
  <c r="D214" i="2"/>
  <c r="C214" i="2"/>
  <c r="D213" i="2"/>
  <c r="C213" i="2"/>
  <c r="D212" i="2"/>
  <c r="C212" i="2"/>
  <c r="D211" i="2"/>
  <c r="C211" i="2"/>
  <c r="D210" i="2"/>
  <c r="C210" i="2"/>
  <c r="D209" i="2"/>
  <c r="C209" i="2"/>
  <c r="D208" i="2"/>
  <c r="C208" i="2"/>
  <c r="D207" i="2"/>
  <c r="C207" i="2"/>
  <c r="D206" i="2"/>
  <c r="C206" i="2"/>
  <c r="D205" i="2"/>
  <c r="C205" i="2"/>
  <c r="D204" i="2"/>
  <c r="C204" i="2"/>
  <c r="D203" i="2"/>
  <c r="C203" i="2"/>
  <c r="D202" i="2"/>
  <c r="C202" i="2"/>
  <c r="D201" i="2"/>
  <c r="C201" i="2"/>
  <c r="D200" i="2"/>
  <c r="C200" i="2"/>
  <c r="D199" i="2"/>
  <c r="C199" i="2"/>
  <c r="D198" i="2"/>
  <c r="C198" i="2"/>
  <c r="D197" i="2"/>
  <c r="C197" i="2"/>
  <c r="D196" i="2"/>
  <c r="C196" i="2"/>
  <c r="D195" i="2"/>
  <c r="C195" i="2"/>
  <c r="D194" i="2"/>
  <c r="C194" i="2"/>
  <c r="D193" i="2"/>
  <c r="C193" i="2"/>
  <c r="D192" i="2"/>
  <c r="C192" i="2"/>
  <c r="D191" i="2"/>
  <c r="C191" i="2"/>
  <c r="D190" i="2"/>
  <c r="C190" i="2"/>
  <c r="D189" i="2"/>
  <c r="C189" i="2"/>
  <c r="D188" i="2"/>
  <c r="C188" i="2"/>
  <c r="D187" i="2"/>
  <c r="C187" i="2"/>
  <c r="D186" i="2"/>
  <c r="C186" i="2"/>
  <c r="D185" i="2"/>
  <c r="C185" i="2"/>
  <c r="D184" i="2"/>
  <c r="C184" i="2"/>
  <c r="D183" i="2"/>
  <c r="C183" i="2"/>
  <c r="D182" i="2"/>
  <c r="C182" i="2"/>
  <c r="D181" i="2"/>
  <c r="C181" i="2"/>
  <c r="D180" i="2"/>
  <c r="C180" i="2"/>
  <c r="D179" i="2"/>
  <c r="C179" i="2"/>
  <c r="D178" i="2"/>
  <c r="C178" i="2"/>
  <c r="D177" i="2"/>
  <c r="C177" i="2"/>
  <c r="D176" i="2"/>
  <c r="C176" i="2"/>
  <c r="D175" i="2"/>
  <c r="C175" i="2"/>
  <c r="D174" i="2"/>
  <c r="C174" i="2"/>
  <c r="D173" i="2"/>
  <c r="C173" i="2"/>
  <c r="D172" i="2"/>
  <c r="C172" i="2"/>
  <c r="D171" i="2"/>
  <c r="C171" i="2"/>
  <c r="D170" i="2"/>
  <c r="C170" i="2"/>
  <c r="D169" i="2"/>
  <c r="C169" i="2"/>
  <c r="D168" i="2"/>
  <c r="C168" i="2"/>
  <c r="D167" i="2"/>
  <c r="C167" i="2"/>
  <c r="D166" i="2"/>
  <c r="C166" i="2"/>
  <c r="D165" i="2"/>
  <c r="C165" i="2"/>
  <c r="D164" i="2"/>
  <c r="C164" i="2"/>
  <c r="D163" i="2"/>
  <c r="C163" i="2"/>
  <c r="D162" i="2"/>
  <c r="C162" i="2"/>
  <c r="D161" i="2"/>
  <c r="C161" i="2"/>
  <c r="D160" i="2"/>
  <c r="C160" i="2"/>
  <c r="D159" i="2"/>
  <c r="C159" i="2"/>
  <c r="D158" i="2"/>
  <c r="C158" i="2"/>
  <c r="D157" i="2"/>
  <c r="C157" i="2"/>
  <c r="D156" i="2"/>
  <c r="C156" i="2"/>
  <c r="D155" i="2"/>
  <c r="C155" i="2"/>
  <c r="D154" i="2"/>
  <c r="C154" i="2"/>
  <c r="D153" i="2"/>
  <c r="C153" i="2"/>
  <c r="D152" i="2"/>
  <c r="C152" i="2"/>
  <c r="D151" i="2"/>
  <c r="C151" i="2"/>
  <c r="D150" i="2"/>
  <c r="C150" i="2"/>
  <c r="D149" i="2"/>
  <c r="C149" i="2"/>
  <c r="D148" i="2"/>
  <c r="C148" i="2"/>
  <c r="D147" i="2"/>
  <c r="C147" i="2"/>
  <c r="D146" i="2"/>
  <c r="C146" i="2"/>
  <c r="D145" i="2"/>
  <c r="C145" i="2"/>
  <c r="D144" i="2"/>
  <c r="C144" i="2"/>
  <c r="D143" i="2"/>
  <c r="C143" i="2"/>
  <c r="D142" i="2"/>
  <c r="C142" i="2"/>
  <c r="D141" i="2"/>
  <c r="C141" i="2"/>
  <c r="D140" i="2"/>
  <c r="C140" i="2"/>
  <c r="D139" i="2"/>
  <c r="C139" i="2"/>
  <c r="D138" i="2"/>
  <c r="C138" i="2"/>
  <c r="D137" i="2"/>
  <c r="C137" i="2"/>
  <c r="D136" i="2"/>
  <c r="C136" i="2"/>
  <c r="D135" i="2"/>
  <c r="C135" i="2"/>
  <c r="D134" i="2"/>
  <c r="C134" i="2"/>
  <c r="D133" i="2"/>
  <c r="C133" i="2"/>
  <c r="D132" i="2"/>
  <c r="C132" i="2"/>
  <c r="D131" i="2"/>
  <c r="C131" i="2"/>
  <c r="D130" i="2"/>
  <c r="C130" i="2"/>
  <c r="D129" i="2"/>
  <c r="C129" i="2"/>
  <c r="D128" i="2"/>
  <c r="C128" i="2"/>
  <c r="D127" i="2"/>
  <c r="C127" i="2"/>
  <c r="C126" i="2"/>
  <c r="D125" i="2"/>
  <c r="C125" i="2"/>
  <c r="D124" i="2"/>
  <c r="C124" i="2"/>
  <c r="D123" i="2"/>
  <c r="C123" i="2"/>
  <c r="D122" i="2"/>
  <c r="C122" i="2"/>
  <c r="D121" i="2"/>
  <c r="C121" i="2"/>
  <c r="D120" i="2"/>
  <c r="C120" i="2"/>
  <c r="D119" i="2"/>
  <c r="C119" i="2"/>
  <c r="D118" i="2"/>
  <c r="C118" i="2"/>
  <c r="D117" i="2"/>
  <c r="C117" i="2"/>
  <c r="D116" i="2"/>
  <c r="C116" i="2"/>
  <c r="D115" i="2"/>
  <c r="C115" i="2"/>
  <c r="D114" i="2"/>
  <c r="C114" i="2"/>
  <c r="D113" i="2"/>
  <c r="C113" i="2"/>
  <c r="D112" i="2"/>
  <c r="C112" i="2"/>
  <c r="D111" i="2"/>
  <c r="C111" i="2"/>
  <c r="D110" i="2"/>
  <c r="C110" i="2"/>
  <c r="D109" i="2"/>
  <c r="C109" i="2"/>
  <c r="D108" i="2"/>
  <c r="C108" i="2"/>
  <c r="D107" i="2"/>
  <c r="C107" i="2"/>
  <c r="D106" i="2"/>
  <c r="C106" i="2"/>
  <c r="D105" i="2"/>
  <c r="C105" i="2"/>
  <c r="D104" i="2"/>
  <c r="C104" i="2"/>
  <c r="D103" i="2"/>
  <c r="C103" i="2"/>
  <c r="D102" i="2"/>
  <c r="C102" i="2"/>
  <c r="D101" i="2"/>
  <c r="C101" i="2"/>
  <c r="D100" i="2"/>
  <c r="C100" i="2"/>
  <c r="D99" i="2"/>
  <c r="C99" i="2"/>
  <c r="D98" i="2"/>
  <c r="C98" i="2"/>
  <c r="D97" i="2"/>
  <c r="C97" i="2"/>
  <c r="D96" i="2"/>
  <c r="C96" i="2"/>
  <c r="D95" i="2"/>
  <c r="C95" i="2"/>
  <c r="D94" i="2"/>
  <c r="C94" i="2"/>
  <c r="D93" i="2"/>
  <c r="C93" i="2"/>
  <c r="D92" i="2"/>
  <c r="C92" i="2"/>
  <c r="D91" i="2"/>
  <c r="C91" i="2"/>
  <c r="D90" i="2"/>
  <c r="C90" i="2"/>
  <c r="D89" i="2"/>
  <c r="C89" i="2"/>
  <c r="D88" i="2"/>
  <c r="C88" i="2"/>
  <c r="D87" i="2"/>
  <c r="C87" i="2"/>
  <c r="D86" i="2"/>
  <c r="C86" i="2"/>
  <c r="D85" i="2"/>
  <c r="C85" i="2"/>
  <c r="D84" i="2"/>
  <c r="C84" i="2"/>
  <c r="D83" i="2"/>
  <c r="C83" i="2"/>
  <c r="D82" i="2"/>
  <c r="C82" i="2"/>
  <c r="D81" i="2"/>
  <c r="C81" i="2"/>
  <c r="D80" i="2"/>
  <c r="C80" i="2"/>
  <c r="D79" i="2"/>
  <c r="C79" i="2"/>
  <c r="D78" i="2"/>
  <c r="C78" i="2"/>
  <c r="D77" i="2"/>
  <c r="C77" i="2"/>
  <c r="D76" i="2"/>
  <c r="C76" i="2"/>
  <c r="D75" i="2"/>
  <c r="C75" i="2"/>
  <c r="D74" i="2"/>
  <c r="C74" i="2"/>
  <c r="D73" i="2"/>
  <c r="C73" i="2"/>
  <c r="D72" i="2"/>
  <c r="C72" i="2"/>
  <c r="D71" i="2"/>
  <c r="C71" i="2"/>
  <c r="D70" i="2"/>
  <c r="C70" i="2"/>
  <c r="D69" i="2"/>
  <c r="C69" i="2"/>
  <c r="D68" i="2"/>
  <c r="C68" i="2"/>
  <c r="D67" i="2"/>
  <c r="C67" i="2"/>
  <c r="D66" i="2"/>
  <c r="C66" i="2"/>
  <c r="D65" i="2"/>
  <c r="C65" i="2"/>
  <c r="D64" i="2"/>
  <c r="C64" i="2"/>
  <c r="D63" i="2"/>
  <c r="C63" i="2"/>
  <c r="D62" i="2"/>
  <c r="C62" i="2"/>
  <c r="D61" i="2"/>
  <c r="C61" i="2"/>
  <c r="D60" i="2"/>
  <c r="C60" i="2"/>
  <c r="D59" i="2"/>
  <c r="C59" i="2"/>
  <c r="D58" i="2"/>
  <c r="C58" i="2"/>
  <c r="D57" i="2"/>
  <c r="C57" i="2"/>
  <c r="D56" i="2"/>
  <c r="C56" i="2"/>
  <c r="D55" i="2"/>
  <c r="C55" i="2"/>
  <c r="D54" i="2"/>
  <c r="C54" i="2"/>
  <c r="D53" i="2"/>
  <c r="C53" i="2"/>
  <c r="D52" i="2"/>
  <c r="C52" i="2"/>
  <c r="D51" i="2"/>
  <c r="C51" i="2"/>
  <c r="D50" i="2"/>
  <c r="C50" i="2"/>
  <c r="D49" i="2"/>
  <c r="C49" i="2"/>
  <c r="D48" i="2"/>
  <c r="C48" i="2"/>
  <c r="D47" i="2"/>
  <c r="C47" i="2"/>
  <c r="D46" i="2"/>
  <c r="C46" i="2"/>
  <c r="D45" i="2"/>
  <c r="C45" i="2"/>
  <c r="D44" i="2"/>
  <c r="C44" i="2"/>
  <c r="D43" i="2"/>
  <c r="C43" i="2"/>
  <c r="D42" i="2"/>
  <c r="C42" i="2"/>
  <c r="D41" i="2"/>
  <c r="C41" i="2"/>
  <c r="D40" i="2"/>
  <c r="C40" i="2"/>
  <c r="D39" i="2"/>
  <c r="C39" i="2"/>
  <c r="D38" i="2"/>
  <c r="C38" i="2"/>
  <c r="D37" i="2"/>
  <c r="C37" i="2"/>
  <c r="D36" i="2"/>
  <c r="C36" i="2"/>
  <c r="D35" i="2"/>
  <c r="C35" i="2"/>
  <c r="D34" i="2"/>
  <c r="C34" i="2"/>
  <c r="D33" i="2"/>
  <c r="C33" i="2"/>
  <c r="A33" i="2"/>
  <c r="D32" i="2"/>
  <c r="C32" i="2"/>
  <c r="A32" i="2"/>
  <c r="D31" i="2"/>
  <c r="C31" i="2"/>
  <c r="A31" i="2"/>
  <c r="D30" i="2"/>
  <c r="C30" i="2"/>
  <c r="A30" i="2"/>
  <c r="D29" i="2"/>
  <c r="C29" i="2"/>
  <c r="A29" i="2"/>
  <c r="D28" i="2"/>
  <c r="C28" i="2"/>
  <c r="A28" i="2"/>
  <c r="D27" i="2"/>
  <c r="C27" i="2"/>
  <c r="A27" i="2"/>
  <c r="D26" i="2"/>
  <c r="C26" i="2"/>
  <c r="A26" i="2"/>
  <c r="D25" i="2"/>
  <c r="C25" i="2"/>
  <c r="A25" i="2"/>
  <c r="D24" i="2"/>
  <c r="C24" i="2"/>
  <c r="A24" i="2"/>
  <c r="D23" i="2"/>
  <c r="C23" i="2"/>
  <c r="A23" i="2"/>
  <c r="D22" i="2"/>
  <c r="C22" i="2"/>
  <c r="A22" i="2"/>
  <c r="D21" i="2"/>
  <c r="C21" i="2"/>
  <c r="A21" i="2"/>
  <c r="D20" i="2"/>
  <c r="C20" i="2"/>
  <c r="A20" i="2"/>
  <c r="D19" i="2"/>
  <c r="C19" i="2"/>
  <c r="A19" i="2"/>
  <c r="D18" i="2"/>
  <c r="C18" i="2"/>
  <c r="A18" i="2"/>
  <c r="D17" i="2"/>
  <c r="C17" i="2"/>
  <c r="A17" i="2"/>
  <c r="D16" i="2"/>
  <c r="C16" i="2"/>
  <c r="A16" i="2"/>
  <c r="D15" i="2"/>
  <c r="C15" i="2"/>
  <c r="A15" i="2"/>
  <c r="D14" i="2"/>
  <c r="C14" i="2"/>
  <c r="A14" i="2"/>
  <c r="D13" i="2"/>
  <c r="C13" i="2"/>
  <c r="A13" i="2"/>
  <c r="D12" i="2"/>
  <c r="C12" i="2"/>
  <c r="A12" i="2"/>
  <c r="D11" i="2"/>
  <c r="C11" i="2"/>
  <c r="A11" i="2"/>
  <c r="D10" i="2"/>
  <c r="C10" i="2"/>
  <c r="A10" i="2"/>
  <c r="D9" i="2"/>
  <c r="C9" i="2"/>
  <c r="A9" i="2"/>
  <c r="D8" i="2"/>
  <c r="C8" i="2"/>
  <c r="A8" i="2"/>
  <c r="D7" i="2"/>
  <c r="C7" i="2"/>
  <c r="A7" i="2"/>
  <c r="D6" i="2"/>
  <c r="C6" i="2"/>
  <c r="A6" i="2"/>
  <c r="D5" i="2"/>
  <c r="C5" i="2"/>
  <c r="A5" i="2"/>
  <c r="D4" i="2"/>
  <c r="C4" i="2"/>
  <c r="A4" i="2"/>
  <c r="D3" i="2"/>
  <c r="C3" i="2"/>
  <c r="A3" i="2"/>
  <c r="D2" i="2"/>
  <c r="C2" i="2"/>
  <c r="A2" i="2"/>
  <c r="N101" i="4" l="1"/>
  <c r="I3" i="3"/>
  <c r="I8" i="4"/>
  <c r="I9" i="4"/>
  <c r="I31" i="3"/>
  <c r="I4" i="3"/>
  <c r="I10" i="3"/>
  <c r="I12" i="3"/>
  <c r="I16" i="3"/>
  <c r="I15" i="3"/>
  <c r="I9" i="3"/>
  <c r="I13" i="3"/>
  <c r="I11" i="3"/>
  <c r="I14" i="3"/>
  <c r="G99" i="4"/>
  <c r="G97" i="4"/>
  <c r="G95" i="4"/>
  <c r="G93" i="4"/>
  <c r="G91" i="4"/>
  <c r="G89" i="4"/>
  <c r="G87" i="4"/>
  <c r="G85" i="4"/>
  <c r="G83" i="4"/>
  <c r="G81" i="4"/>
  <c r="G79" i="4"/>
  <c r="G77" i="4"/>
  <c r="G75" i="4"/>
  <c r="G73" i="4"/>
  <c r="G71" i="4"/>
  <c r="G69" i="4"/>
  <c r="G67" i="4"/>
  <c r="G65" i="4"/>
  <c r="G63" i="4"/>
  <c r="G61" i="4"/>
  <c r="G59" i="4"/>
  <c r="G57" i="4"/>
  <c r="G55" i="4"/>
  <c r="G53" i="4"/>
  <c r="G51" i="4"/>
  <c r="G49" i="4"/>
  <c r="G47" i="4"/>
  <c r="G45" i="4"/>
  <c r="G43" i="4"/>
  <c r="G41" i="4"/>
  <c r="G39" i="4"/>
  <c r="G37" i="4"/>
  <c r="G35" i="4"/>
  <c r="G33" i="4"/>
  <c r="G31" i="4"/>
  <c r="G29" i="4"/>
  <c r="G27" i="4"/>
  <c r="G25" i="4"/>
  <c r="G23" i="4"/>
  <c r="G21" i="4"/>
  <c r="G19" i="4"/>
  <c r="G17" i="4"/>
  <c r="G15" i="4"/>
  <c r="G13" i="4"/>
  <c r="G11" i="4"/>
  <c r="G9" i="4"/>
  <c r="G7" i="4"/>
  <c r="G5" i="4"/>
  <c r="G3" i="4"/>
  <c r="G93" i="3"/>
  <c r="G91" i="3"/>
  <c r="G89" i="3"/>
  <c r="G87" i="3"/>
  <c r="G85" i="3"/>
  <c r="G83" i="3"/>
  <c r="G81" i="3"/>
  <c r="G79" i="3"/>
  <c r="G77" i="3"/>
  <c r="G74" i="3"/>
  <c r="G72" i="3"/>
  <c r="G70" i="3"/>
  <c r="G68" i="3"/>
  <c r="G66" i="3"/>
  <c r="G64" i="3"/>
  <c r="G62" i="3"/>
  <c r="G60" i="3"/>
  <c r="G58" i="3"/>
  <c r="G56" i="3"/>
  <c r="G54" i="3"/>
  <c r="G52" i="3"/>
  <c r="G50" i="3"/>
  <c r="G48" i="3"/>
  <c r="G46" i="3"/>
  <c r="G44" i="3"/>
  <c r="G42" i="3"/>
  <c r="G40" i="3"/>
  <c r="G38" i="3"/>
  <c r="G36" i="3"/>
  <c r="G34" i="3"/>
  <c r="G32" i="3"/>
  <c r="G30" i="3"/>
  <c r="G28" i="3"/>
  <c r="G26" i="3"/>
  <c r="G100" i="4"/>
  <c r="G98" i="4"/>
  <c r="G96" i="4"/>
  <c r="G94" i="4"/>
  <c r="G92" i="4"/>
  <c r="G90" i="4"/>
  <c r="G88" i="4"/>
  <c r="G86" i="4"/>
  <c r="G84" i="4"/>
  <c r="G82" i="4"/>
  <c r="G80" i="4"/>
  <c r="G78" i="4"/>
  <c r="G76" i="4"/>
  <c r="G74" i="4"/>
  <c r="G72" i="4"/>
  <c r="G70" i="4"/>
  <c r="G68" i="4"/>
  <c r="G66" i="4"/>
  <c r="G64" i="4"/>
  <c r="G62" i="4"/>
  <c r="G60" i="4"/>
  <c r="G58" i="4"/>
  <c r="G56" i="4"/>
  <c r="G54" i="4"/>
  <c r="G52" i="4"/>
  <c r="G50" i="4"/>
  <c r="G48" i="4"/>
  <c r="G46" i="4"/>
  <c r="G44" i="4"/>
  <c r="G42" i="4"/>
  <c r="G40" i="4"/>
  <c r="G38" i="4"/>
  <c r="G36" i="4"/>
  <c r="G34" i="4"/>
  <c r="G32" i="4"/>
  <c r="G30" i="4"/>
  <c r="G28" i="4"/>
  <c r="G26" i="4"/>
  <c r="G24" i="4"/>
  <c r="G22" i="4"/>
  <c r="G20" i="4"/>
  <c r="G18" i="4"/>
  <c r="G16" i="4"/>
  <c r="G14" i="4"/>
  <c r="G12" i="4"/>
  <c r="G10" i="4"/>
  <c r="G8" i="4"/>
  <c r="G6" i="4"/>
  <c r="G4" i="4"/>
  <c r="G98" i="3"/>
  <c r="G94" i="3"/>
  <c r="G92" i="3"/>
  <c r="G90" i="3"/>
  <c r="G88" i="3"/>
  <c r="G86" i="3"/>
  <c r="G84" i="3"/>
  <c r="G82" i="3"/>
  <c r="G80" i="3"/>
  <c r="G78" i="3"/>
  <c r="G76" i="3"/>
  <c r="G75" i="3"/>
  <c r="G73" i="3"/>
  <c r="G71" i="3"/>
  <c r="G69" i="3"/>
  <c r="G67" i="3"/>
  <c r="G65" i="3"/>
  <c r="G63" i="3"/>
  <c r="G61" i="3"/>
  <c r="G59" i="3"/>
  <c r="G57" i="3"/>
  <c r="G55" i="3"/>
  <c r="G53" i="3"/>
  <c r="G51" i="3"/>
  <c r="G49" i="3"/>
  <c r="G47" i="3"/>
  <c r="G45" i="3"/>
  <c r="G43" i="3"/>
  <c r="G41" i="3"/>
  <c r="G39" i="3"/>
  <c r="G37" i="3"/>
  <c r="G35" i="3"/>
  <c r="G33" i="3"/>
  <c r="G31" i="3"/>
  <c r="G29" i="3"/>
  <c r="G27" i="3"/>
  <c r="G25" i="3"/>
  <c r="G23" i="3"/>
  <c r="G21" i="3"/>
  <c r="G19" i="3"/>
  <c r="G17" i="3"/>
  <c r="G15" i="3"/>
  <c r="G13" i="3"/>
  <c r="G11" i="3"/>
  <c r="G9" i="3"/>
  <c r="G7" i="3"/>
  <c r="G5" i="3"/>
  <c r="G3" i="3"/>
  <c r="G12" i="3"/>
  <c r="G24" i="3"/>
  <c r="G22" i="3"/>
  <c r="G20" i="3"/>
  <c r="G18" i="3"/>
  <c r="G16" i="3"/>
  <c r="G14" i="3"/>
  <c r="G10" i="3"/>
  <c r="G8" i="3"/>
  <c r="G6" i="3"/>
  <c r="G4" i="3"/>
  <c r="N99" i="3"/>
  <c r="O102" i="3" s="1"/>
  <c r="I7" i="4"/>
  <c r="I5" i="4"/>
  <c r="I23" i="4"/>
  <c r="I6" i="4"/>
  <c r="I24" i="4"/>
  <c r="I30" i="3"/>
  <c r="I8" i="3"/>
  <c r="I97" i="4"/>
  <c r="I93" i="4"/>
  <c r="I89" i="4"/>
  <c r="I85" i="4"/>
  <c r="I77" i="4"/>
  <c r="I67" i="4"/>
  <c r="I57" i="4"/>
  <c r="I45" i="4"/>
  <c r="I17" i="4"/>
  <c r="I99" i="4"/>
  <c r="I95" i="4"/>
  <c r="I91" i="4"/>
  <c r="I87" i="4"/>
  <c r="I81" i="4"/>
  <c r="I71" i="4"/>
  <c r="I63" i="4"/>
  <c r="I49" i="4"/>
  <c r="I41" i="4"/>
  <c r="I33" i="4"/>
  <c r="I25" i="4"/>
  <c r="I13" i="4"/>
  <c r="I37" i="4"/>
  <c r="I29" i="4"/>
  <c r="I3" i="4"/>
  <c r="I12" i="4"/>
  <c r="I20" i="4"/>
  <c r="I30" i="4"/>
  <c r="I15" i="4"/>
  <c r="I26" i="4"/>
  <c r="I28" i="4"/>
  <c r="I35" i="4"/>
  <c r="I42" i="4"/>
  <c r="I44" i="4"/>
  <c r="I51" i="4"/>
  <c r="I53" i="4"/>
  <c r="I55" i="4"/>
  <c r="I64" i="4"/>
  <c r="I66" i="4"/>
  <c r="I73" i="4"/>
  <c r="I75" i="4"/>
  <c r="I82" i="4"/>
  <c r="I84" i="4"/>
  <c r="I92" i="4"/>
  <c r="I100" i="4"/>
  <c r="I10" i="4"/>
  <c r="I22" i="4"/>
  <c r="I32" i="4"/>
  <c r="I39" i="4"/>
  <c r="I46" i="4"/>
  <c r="I48" i="4"/>
  <c r="I59" i="4"/>
  <c r="I61" i="4"/>
  <c r="I68" i="4"/>
  <c r="I70" i="4"/>
  <c r="I79" i="4"/>
  <c r="I86" i="4"/>
  <c r="I94" i="4"/>
  <c r="I11" i="4"/>
  <c r="I18" i="4"/>
  <c r="I21" i="4"/>
  <c r="I14" i="4"/>
  <c r="I16" i="4"/>
  <c r="I27" i="4"/>
  <c r="I34" i="4"/>
  <c r="I36" i="4"/>
  <c r="I43" i="4"/>
  <c r="I50" i="4"/>
  <c r="I52" i="4"/>
  <c r="I54" i="4"/>
  <c r="I56" i="4"/>
  <c r="I65" i="4"/>
  <c r="I72" i="4"/>
  <c r="I74" i="4"/>
  <c r="I76" i="4"/>
  <c r="I83" i="4"/>
  <c r="I88" i="4"/>
  <c r="I96" i="4"/>
  <c r="I4" i="4"/>
  <c r="I19" i="4"/>
  <c r="I31" i="4"/>
  <c r="I38" i="4"/>
  <c r="I40" i="4"/>
  <c r="I47" i="4"/>
  <c r="I58" i="4"/>
  <c r="I60" i="4"/>
  <c r="I62" i="4"/>
  <c r="I69" i="4"/>
  <c r="I78" i="4"/>
  <c r="I80" i="4"/>
  <c r="I90" i="4"/>
  <c r="I98" i="4"/>
  <c r="I43" i="3"/>
  <c r="I35" i="3"/>
  <c r="I37" i="3"/>
  <c r="I29" i="3"/>
  <c r="I34" i="3"/>
  <c r="I40" i="3"/>
  <c r="I38" i="3"/>
  <c r="I36" i="3"/>
  <c r="I39" i="3"/>
  <c r="I41" i="3"/>
  <c r="I33" i="3"/>
  <c r="I42" i="3"/>
  <c r="I32" i="3"/>
  <c r="N100" i="3"/>
  <c r="I94" i="3"/>
  <c r="I86" i="3"/>
  <c r="I78" i="3"/>
  <c r="I71" i="3"/>
  <c r="I63" i="3"/>
  <c r="I55" i="3"/>
  <c r="I47" i="3"/>
  <c r="I23" i="3"/>
  <c r="I25" i="3"/>
  <c r="I5" i="3"/>
  <c r="I88" i="3"/>
  <c r="I80" i="3"/>
  <c r="I73" i="3"/>
  <c r="I65" i="3"/>
  <c r="I57" i="3"/>
  <c r="I49" i="3"/>
  <c r="I21" i="3"/>
  <c r="I6" i="3"/>
  <c r="I50" i="3"/>
  <c r="I66" i="3"/>
  <c r="I81" i="3"/>
  <c r="I48" i="3"/>
  <c r="I64" i="3"/>
  <c r="I79" i="3"/>
  <c r="I46" i="3"/>
  <c r="I62" i="3"/>
  <c r="I77" i="3"/>
  <c r="I93" i="3"/>
  <c r="I28" i="3"/>
  <c r="I44" i="3"/>
  <c r="I60" i="3"/>
  <c r="I91" i="3"/>
  <c r="I90" i="3"/>
  <c r="I82" i="3"/>
  <c r="I75" i="3"/>
  <c r="I67" i="3"/>
  <c r="I59" i="3"/>
  <c r="I51" i="3"/>
  <c r="I27" i="3"/>
  <c r="I19" i="3"/>
  <c r="I7" i="3"/>
  <c r="I92" i="3"/>
  <c r="I84" i="3"/>
  <c r="I76" i="3"/>
  <c r="I69" i="3"/>
  <c r="I61" i="3"/>
  <c r="I53" i="3"/>
  <c r="I45" i="3"/>
  <c r="I17" i="3"/>
  <c r="I26" i="3"/>
  <c r="I58" i="3"/>
  <c r="I74" i="3"/>
  <c r="I89" i="3"/>
  <c r="I24" i="3"/>
  <c r="I56" i="3"/>
  <c r="I72" i="3"/>
  <c r="I87" i="3"/>
  <c r="I22" i="3"/>
  <c r="I54" i="3"/>
  <c r="I70" i="3"/>
  <c r="I85" i="3"/>
  <c r="I18" i="3"/>
  <c r="I20" i="3"/>
  <c r="I52" i="3"/>
  <c r="I68" i="3"/>
  <c r="I83" i="3"/>
  <c r="I98" i="3"/>
  <c r="I2" i="4"/>
  <c r="G2" i="3"/>
  <c r="I2" i="3"/>
  <c r="G2" i="4"/>
  <c r="O103" i="3" l="1"/>
  <c r="N101" i="3"/>
  <c r="N104" i="3"/>
  <c r="N105" i="3" l="1"/>
</calcChain>
</file>

<file path=xl/sharedStrings.xml><?xml version="1.0" encoding="utf-8"?>
<sst xmlns="http://schemas.openxmlformats.org/spreadsheetml/2006/main" count="4264" uniqueCount="1605">
  <si>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</si>
  <si>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</si>
  <si>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</si>
  <si>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</si>
  <si>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</si>
  <si>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</si>
  <si>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</si>
  <si>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</si>
  <si>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</si>
  <si>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</si>
  <si>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</si>
  <si>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</si>
  <si>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</si>
  <si>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</si>
  <si>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</si>
  <si>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</si>
  <si>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</si>
  <si>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</si>
  <si>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</si>
  <si>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</si>
  <si>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</si>
  <si>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</si>
  <si>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</si>
  <si>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</si>
  <si>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</si>
  <si>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</si>
  <si>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</si>
  <si>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</si>
  <si>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</si>
  <si>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</si>
  <si>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</si>
  <si>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</si>
  <si>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</si>
  <si>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1 SI</t>
  </si>
  <si>
    <t>1 1- PETROLEO</t>
  </si>
  <si>
    <t>5 DEPARTAMENTO DE ANTIOQUIA</t>
  </si>
  <si>
    <t>5000 DEPARTAMENTO ANTIOQUIA</t>
  </si>
  <si>
    <t>1 1- BARRILES</t>
  </si>
  <si>
    <t>1 ENERO</t>
  </si>
  <si>
    <t>2011 2011</t>
  </si>
  <si>
    <t>2 NO</t>
  </si>
  <si>
    <t>2 2- GAS</t>
  </si>
  <si>
    <t>8 DEPARTAMENTO DE ATLÁNTICO</t>
  </si>
  <si>
    <t>5001 MEDELLÍN - ANTIOQUIA</t>
  </si>
  <si>
    <t>2 2- KILOPIES CÚBICOS</t>
  </si>
  <si>
    <t>2 FEBRERO</t>
  </si>
  <si>
    <t>2012 2012</t>
  </si>
  <si>
    <t>3 3- CARBÓN</t>
  </si>
  <si>
    <t>13 DEPARTAMENTO DE BOLÍVAR</t>
  </si>
  <si>
    <t>5002 ABEJORRAL - ANTIOQUIA</t>
  </si>
  <si>
    <t>3 3- TONELADAS</t>
  </si>
  <si>
    <t>3 MARZO</t>
  </si>
  <si>
    <t>2013 2013</t>
  </si>
  <si>
    <t>4 4- ORO</t>
  </si>
  <si>
    <t>15 DEPARTAMENTO DE BOYACÁ</t>
  </si>
  <si>
    <t>5004 ABRIAQUÍ - ANTIOQUIA</t>
  </si>
  <si>
    <t>4 4- LIBRAS</t>
  </si>
  <si>
    <t>4 ABRIL</t>
  </si>
  <si>
    <t>2014 2014</t>
  </si>
  <si>
    <t>5 5- PLATA</t>
  </si>
  <si>
    <t>17 DEPARTAMENTO DE CALDAS</t>
  </si>
  <si>
    <t>5021 ALEJANDRÍA - ANTIOQUIA</t>
  </si>
  <si>
    <t>5 5- ONZAS TROY</t>
  </si>
  <si>
    <t>5 MAYO</t>
  </si>
  <si>
    <t>2015 2015</t>
  </si>
  <si>
    <t>6 6- PLATINO</t>
  </si>
  <si>
    <t>18 DEPARTAMENTO DE CAQUETÁ</t>
  </si>
  <si>
    <t>5030 AMAGÁ - ANTIOQUIA</t>
  </si>
  <si>
    <t>6 6- QUILATES</t>
  </si>
  <si>
    <t>6 JUNIO</t>
  </si>
  <si>
    <t>2016 2016</t>
  </si>
  <si>
    <t>7 7- ESMERALDA</t>
  </si>
  <si>
    <t>19 DEPARTAMENTO DE CAUCA</t>
  </si>
  <si>
    <t>5031 AMALFI - ANTIOQUIA</t>
  </si>
  <si>
    <t>7 7- METROS CÚBICOS</t>
  </si>
  <si>
    <t>7 JULIO</t>
  </si>
  <si>
    <t>2017 2017</t>
  </si>
  <si>
    <t>8 8- NIQUEL</t>
  </si>
  <si>
    <t>20 DEPARTAMENTO DE CESAR</t>
  </si>
  <si>
    <t>5034 ANDES - ANTIOQUIA</t>
  </si>
  <si>
    <t>8 8- GRAMOS</t>
  </si>
  <si>
    <t>8 AGOSTO</t>
  </si>
  <si>
    <t>9 9- ARCILLAS</t>
  </si>
  <si>
    <t>23 DEPARTAMENTO DE CÓRDOBA</t>
  </si>
  <si>
    <t>5036 ANGELÓPOLIS - ANTIOQUIA</t>
  </si>
  <si>
    <t>9 SEPTIEMBRE</t>
  </si>
  <si>
    <t>10 10- ARENAS</t>
  </si>
  <si>
    <t>25 DEPARTAMENTO DE CUNDINAMARCA</t>
  </si>
  <si>
    <t>5038 ANGOSTURA - ANTIOQUIA</t>
  </si>
  <si>
    <t>10 OCTUBRE</t>
  </si>
  <si>
    <t>11 11- OTROS MINERALES METÁLICOS</t>
  </si>
  <si>
    <t>27 DEPARTAMENTO DE CHOCÓ</t>
  </si>
  <si>
    <t>5040 ANORÍ - ANTIOQUIA</t>
  </si>
  <si>
    <t>11 NOVIEMBRE</t>
  </si>
  <si>
    <t>12 12- OTROS MINERALES NO METÁLICOS</t>
  </si>
  <si>
    <t>41 DEPARTAMENTO DE HUILA</t>
  </si>
  <si>
    <t>5042 SANTA FE DE ANTIOQUIA - ANTIOQUIA</t>
  </si>
  <si>
    <t>12 DICIEMBRE</t>
  </si>
  <si>
    <t>44 DEPARTAMENTO DE LA GUAJIRA</t>
  </si>
  <si>
    <t>5044 ANZÁ - ANTIOQUIA</t>
  </si>
  <si>
    <t>47 DEPARTAMENTO DE MAGDALENA</t>
  </si>
  <si>
    <t>5045 APARTADÓ - ANTIOQUIA</t>
  </si>
  <si>
    <t>50 DEPARTAMENTO DE META</t>
  </si>
  <si>
    <t>5051 ARBOLETES - ANTIOQUIA</t>
  </si>
  <si>
    <t>52 DEPARTAMENTO DE NARIÑO</t>
  </si>
  <si>
    <t>5055 ARGELIA - ANTIOQUIA</t>
  </si>
  <si>
    <t>54 DEPARTAMENTO DE NORTE DE SANTANDER</t>
  </si>
  <si>
    <t>5059 ARMENIA - ANTIOQUIA</t>
  </si>
  <si>
    <t>63 DEPARTAMENTO DE QUINDIO</t>
  </si>
  <si>
    <t>5079 BARBOSA - ANTIOQUIA</t>
  </si>
  <si>
    <t>66 DEPARTAMENTO DE RISARALDA</t>
  </si>
  <si>
    <t>5086 BELMIRA - ANTIOQUIA</t>
  </si>
  <si>
    <t>68 DEPARTAMENTO DE SANTANDER</t>
  </si>
  <si>
    <t>5088 BELLO - ANTIOQUIA</t>
  </si>
  <si>
    <t>70 DEPARTAMENTO DE SUCRE</t>
  </si>
  <si>
    <t>5091 BETANIA - ANTIOQUIA</t>
  </si>
  <si>
    <t>73 DEPARTAMENTO DE TOLIMA</t>
  </si>
  <si>
    <t>5093 BETULIA - ANTIOQUIA</t>
  </si>
  <si>
    <t>76 DEPARTAMENTO DE VALLE DEL CAUCA</t>
  </si>
  <si>
    <t>5101 CIUDAD BOLÍVAR - ANTIOQUIA</t>
  </si>
  <si>
    <t>81 DEPARTAMENTO DE ARAUCA</t>
  </si>
  <si>
    <t>5107 BRICEÑO - ANTIOQUIA</t>
  </si>
  <si>
    <t>85 DEPARTAMENTO DE CASANARE</t>
  </si>
  <si>
    <t>5113 BURITICÁ - ANTIOQUIA</t>
  </si>
  <si>
    <t>86 DEPARTAMENTO DE PUTUMAYO</t>
  </si>
  <si>
    <t>5120 CÁCERES - ANTIOQUIA</t>
  </si>
  <si>
    <t>88 DEPARTAMENTO DE SAN ANDRÉS, PROVIDENCIA Y SANTA CATALINA</t>
  </si>
  <si>
    <t>5125 CAICEDO - ANTIOQUIA</t>
  </si>
  <si>
    <t>91 DEPARTAMENTO DE AMAZONAS</t>
  </si>
  <si>
    <t>5129 CALDAS - ANTIOQUIA</t>
  </si>
  <si>
    <t>94 DEPARTAMENTO DE GUAINÍA</t>
  </si>
  <si>
    <t>5134 CAMPAMENTO - ANTIOQUIA</t>
  </si>
  <si>
    <t>95 DEPARTAMENTO DE GUAVIARE</t>
  </si>
  <si>
    <t>5138 CAÑASGORDAS - ANTIOQUIA</t>
  </si>
  <si>
    <t>97 DEPARTAMENTO DE VAUPÉS</t>
  </si>
  <si>
    <t>5142 CARACOLÍ - ANTIOQUIA</t>
  </si>
  <si>
    <t>99 DEPARTAMENTO DE VICHADA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</si>
  <si>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</si>
  <si>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</si>
  <si>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</si>
  <si>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</si>
  <si>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</si>
  <si>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</si>
  <si>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</si>
  <si>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</si>
  <si>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</si>
  <si>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</si>
  <si>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</si>
  <si>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</si>
  <si>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</si>
  <si>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</si>
  <si>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</si>
  <si>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</si>
  <si>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</si>
  <si>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</si>
  <si>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</si>
  <si>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</si>
  <si>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</si>
  <si>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</si>
  <si>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</si>
  <si>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</si>
  <si>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</si>
  <si>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</si>
  <si>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</si>
  <si>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</si>
  <si>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</si>
  <si>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</si>
  <si>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</si>
  <si>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</si>
  <si>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</si>
  <si>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</si>
  <si>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</si>
  <si>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</si>
  <si>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</si>
  <si>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</si>
  <si>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</si>
  <si>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</si>
  <si>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</si>
  <si>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</si>
  <si>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</si>
  <si>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</si>
  <si>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</si>
  <si>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</si>
  <si>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</si>
  <si>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</si>
  <si>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</si>
  <si>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</si>
  <si>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</si>
  <si>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</si>
  <si>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</si>
  <si>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</si>
  <si>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</si>
  <si>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</si>
  <si>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</si>
  <si>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</si>
  <si>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</si>
  <si>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</si>
  <si>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</si>
  <si>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</si>
  <si>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</si>
  <si>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</si>
  <si>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</si>
  <si>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</si>
  <si>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</si>
  <si>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</si>
  <si>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</si>
  <si>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</si>
  <si>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</si>
  <si>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</si>
  <si>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</si>
  <si>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</si>
  <si>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</si>
  <si>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</si>
  <si>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</si>
  <si>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</si>
  <si>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</si>
  <si>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</si>
  <si>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</si>
  <si>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</si>
  <si>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</si>
  <si>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</si>
  <si>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</si>
  <si>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</si>
  <si>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</si>
  <si>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</si>
  <si>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</si>
  <si>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</si>
  <si>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</si>
  <si>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</si>
  <si>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</si>
  <si>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</si>
  <si>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</si>
  <si>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</si>
  <si>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</si>
  <si>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</si>
  <si>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</si>
  <si>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</si>
  <si>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</si>
  <si>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</si>
  <si>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</si>
  <si>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</si>
  <si>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</si>
  <si>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</si>
  <si>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</si>
  <si>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</si>
  <si>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</si>
  <si>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</si>
  <si>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</si>
  <si>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</si>
  <si>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</si>
  <si>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</si>
  <si>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</si>
  <si>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</si>
  <si>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</si>
  <si>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</si>
  <si>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</si>
  <si>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</si>
  <si>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</si>
  <si>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</si>
  <si>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</si>
  <si>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</si>
  <si>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</si>
  <si>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</si>
  <si>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</si>
  <si>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</si>
  <si>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</si>
  <si>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</si>
  <si>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</si>
  <si>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</si>
  <si>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</si>
  <si>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</si>
  <si>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</si>
  <si>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</si>
  <si>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</si>
  <si>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</si>
  <si>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</si>
  <si>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</si>
  <si>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</si>
  <si>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</si>
  <si>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</si>
  <si>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</si>
  <si>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</si>
  <si>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</si>
  <si>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</si>
  <si>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</si>
  <si>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</si>
  <si>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</si>
  <si>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</si>
  <si>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</si>
  <si>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</si>
  <si>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</si>
  <si>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</si>
  <si>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</si>
  <si>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</si>
  <si>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</si>
  <si>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</si>
  <si>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</si>
  <si>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</si>
  <si>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</si>
  <si>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</si>
  <si>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</si>
  <si>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</si>
  <si>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</si>
  <si>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</si>
  <si>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</si>
  <si>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</si>
  <si>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</si>
  <si>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</si>
  <si>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</si>
  <si>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</si>
  <si>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</si>
  <si>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</si>
  <si>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</si>
  <si>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</si>
  <si>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</si>
  <si>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</si>
  <si>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</si>
  <si>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</si>
  <si>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</si>
  <si>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</si>
  <si>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</si>
  <si>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</si>
  <si>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</si>
  <si>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</si>
  <si>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</si>
  <si>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</si>
  <si>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</si>
  <si>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</si>
  <si>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</si>
  <si>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</si>
  <si>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</si>
  <si>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</si>
  <si>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</si>
  <si>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</si>
  <si>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</si>
  <si>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</si>
  <si>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</si>
  <si>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</si>
  <si>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</si>
  <si>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</si>
  <si>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</si>
  <si>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</si>
  <si>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</si>
  <si>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</si>
  <si>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</si>
  <si>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</si>
  <si>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</si>
  <si>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</si>
  <si>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</si>
  <si>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</si>
  <si>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</si>
  <si>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</si>
  <si>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</si>
  <si>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</si>
  <si>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</si>
  <si>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</si>
  <si>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</si>
  <si>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</si>
  <si>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</si>
  <si>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</si>
  <si>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</si>
  <si>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</si>
  <si>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</si>
  <si>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</si>
  <si>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</si>
  <si>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</si>
  <si>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</si>
  <si>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</si>
  <si>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</si>
  <si>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</si>
  <si>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</si>
  <si>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</si>
  <si>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</si>
  <si>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</si>
  <si>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</si>
  <si>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</si>
  <si>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</si>
  <si>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</si>
  <si>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</si>
  <si>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</si>
  <si>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</si>
  <si>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</si>
  <si>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</si>
  <si>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</si>
  <si>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</si>
  <si>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</si>
  <si>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</si>
  <si>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</si>
  <si>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</si>
  <si>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</si>
  <si>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</si>
  <si>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</si>
  <si>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</si>
  <si>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</si>
  <si>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</si>
  <si>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</si>
  <si>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</si>
  <si>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</si>
  <si>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</si>
  <si>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</si>
  <si>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</si>
  <si>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</si>
  <si>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</si>
  <si>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</si>
  <si>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</si>
  <si>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</si>
  <si>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</si>
  <si>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</si>
  <si>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</si>
  <si>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</si>
  <si>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</si>
  <si>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</si>
  <si>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</si>
  <si>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</si>
  <si>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</si>
  <si>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</si>
  <si>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</si>
  <si>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</si>
  <si>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</si>
  <si>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</si>
  <si>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</si>
  <si>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</si>
  <si>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</si>
  <si>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</si>
  <si>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</si>
  <si>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</si>
  <si>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</si>
  <si>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</si>
  <si>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</si>
  <si>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</si>
  <si>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</si>
  <si>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</si>
  <si>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</si>
  <si>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</si>
  <si>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</si>
  <si>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</si>
  <si>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</si>
  <si>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</si>
  <si>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</si>
  <si>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</si>
  <si>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</si>
  <si>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</si>
  <si>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</si>
  <si>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</si>
  <si>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</si>
  <si>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</si>
  <si>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</si>
  <si>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</si>
  <si>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</si>
  <si>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</si>
  <si>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</si>
  <si>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</si>
  <si>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</si>
  <si>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</si>
  <si>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</si>
  <si>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</si>
  <si>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</si>
  <si>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</si>
  <si>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</si>
  <si>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</si>
  <si>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</si>
  <si>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</si>
  <si>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</si>
  <si>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</si>
  <si>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</si>
  <si>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</si>
  <si>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</si>
  <si>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</si>
  <si>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</si>
  <si>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</si>
  <si>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</si>
  <si>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</si>
  <si>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</si>
  <si>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</si>
  <si>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</si>
  <si>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</si>
  <si>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</si>
  <si>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</si>
  <si>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</si>
  <si>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</si>
  <si>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</si>
  <si>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</si>
  <si>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</si>
  <si>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</si>
  <si>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</si>
  <si>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</si>
  <si>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</si>
  <si>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</si>
  <si>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</si>
  <si>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</si>
  <si>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</si>
  <si>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</si>
  <si>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</si>
  <si>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</si>
  <si>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</si>
  <si>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</si>
  <si>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</si>
  <si>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</si>
  <si>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</si>
  <si>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</si>
  <si>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</si>
  <si>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</si>
  <si>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</si>
  <si>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</si>
  <si>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</si>
  <si>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</si>
  <si>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</si>
  <si>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</si>
  <si>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</si>
  <si>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</si>
  <si>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</si>
  <si>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</si>
  <si>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</si>
  <si>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</si>
  <si>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</si>
  <si>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</si>
  <si>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</si>
  <si>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</si>
  <si>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</si>
  <si>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</si>
  <si>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</si>
  <si>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</si>
  <si>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</si>
  <si>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</si>
  <si>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</si>
  <si>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</si>
  <si>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</si>
  <si>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</si>
  <si>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</si>
  <si>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</si>
  <si>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</si>
  <si>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</si>
  <si>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</si>
  <si>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</si>
  <si>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</si>
  <si>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</si>
  <si>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</si>
  <si>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</si>
  <si>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</si>
  <si>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</si>
  <si>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</si>
  <si>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</si>
  <si>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</si>
  <si>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</si>
  <si>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</si>
  <si>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</si>
  <si>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</si>
  <si>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</si>
  <si>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</si>
  <si>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</si>
  <si>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</si>
  <si>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</si>
  <si>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</si>
  <si>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</si>
  <si>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</si>
  <si>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</si>
  <si>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</si>
  <si>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</si>
  <si>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</si>
  <si>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</si>
  <si>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</si>
  <si>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</si>
  <si>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</si>
  <si>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</si>
  <si>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</si>
  <si>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</si>
  <si>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</si>
  <si>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</si>
  <si>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</si>
  <si>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</si>
  <si>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</si>
  <si>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</si>
  <si>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</si>
  <si>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</si>
  <si>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</si>
  <si>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</si>
  <si>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</si>
  <si>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</si>
  <si>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</si>
  <si>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</si>
  <si>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</si>
  <si>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</si>
  <si>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</si>
  <si>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</si>
  <si>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</si>
  <si>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</si>
  <si>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</si>
  <si>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</si>
  <si>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</si>
  <si>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</si>
  <si>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</si>
  <si>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</si>
  <si>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</si>
  <si>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</si>
  <si>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</si>
  <si>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</si>
  <si>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</si>
  <si>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</si>
  <si>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</si>
  <si>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</si>
  <si>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</si>
  <si>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</si>
  <si>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</si>
  <si>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</si>
  <si>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</si>
  <si>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</si>
  <si>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</si>
  <si>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</si>
  <si>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</si>
  <si>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</si>
  <si>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</si>
  <si>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</si>
  <si>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</si>
  <si>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</si>
  <si>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</si>
  <si>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</si>
  <si>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</si>
  <si>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</si>
  <si>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</si>
  <si>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</si>
  <si>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</si>
  <si>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</si>
  <si>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</si>
  <si>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</si>
  <si>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</si>
  <si>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</si>
  <si>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</si>
  <si>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</si>
  <si>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</si>
  <si>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</si>
  <si>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</si>
  <si>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</si>
  <si>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</si>
  <si>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</si>
  <si>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</si>
  <si>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</si>
  <si>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</si>
  <si>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</si>
  <si>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</si>
  <si>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</si>
  <si>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</si>
  <si>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</si>
  <si>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</si>
  <si>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</si>
  <si>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</si>
  <si>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</si>
  <si>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</si>
  <si>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</si>
  <si>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</si>
  <si>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</si>
  <si>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</si>
  <si>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</si>
  <si>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</si>
  <si>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</si>
  <si>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</si>
  <si>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</si>
  <si>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</si>
  <si>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</si>
  <si>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</si>
  <si>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</si>
  <si>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</si>
  <si>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</si>
  <si>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</si>
  <si>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</si>
  <si>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</si>
  <si>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</si>
  <si>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</si>
  <si>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</si>
  <si>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</si>
  <si>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</si>
  <si>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</si>
  <si>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</si>
  <si>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</si>
  <si>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</si>
  <si>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</si>
  <si>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</si>
  <si>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</si>
  <si>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</si>
  <si>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</si>
  <si>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</si>
  <si>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</si>
  <si>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</si>
  <si>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</si>
  <si>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</si>
  <si>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</si>
  <si>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</si>
  <si>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</si>
  <si>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</si>
  <si>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</si>
  <si>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</si>
  <si>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</si>
  <si>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</si>
  <si>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</si>
  <si>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</si>
  <si>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</si>
  <si>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</si>
  <si>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</si>
  <si>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</si>
  <si>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</si>
  <si>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</si>
  <si>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</si>
  <si>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</si>
  <si>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</si>
  <si>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</si>
  <si>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</si>
  <si>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</si>
  <si>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</si>
  <si>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</si>
  <si>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</si>
  <si>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</si>
  <si>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</si>
  <si>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</si>
  <si>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</si>
  <si>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</si>
  <si>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</si>
  <si>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</si>
  <si>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</si>
  <si>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</si>
  <si>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</si>
  <si>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</si>
  <si>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</si>
  <si>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</si>
  <si>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</si>
  <si>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</si>
  <si>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</si>
  <si>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</si>
  <si>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</si>
  <si>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</si>
  <si>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</si>
  <si>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</si>
  <si>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</si>
  <si>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</si>
  <si>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</si>
  <si>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</si>
  <si>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</si>
  <si>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</si>
  <si>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</si>
  <si>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</si>
  <si>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</si>
  <si>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</si>
  <si>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</si>
  <si>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</si>
  <si>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</si>
  <si>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</si>
  <si>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</si>
  <si>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</si>
  <si>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</si>
  <si>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</si>
  <si>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</si>
  <si>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</si>
  <si>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</si>
  <si>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</si>
  <si>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</si>
  <si>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</si>
  <si>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</si>
  <si>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</si>
  <si>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</si>
  <si>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</si>
  <si>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</si>
  <si>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</si>
  <si>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</si>
  <si>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</si>
  <si>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</si>
  <si>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</si>
  <si>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</si>
  <si>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</si>
  <si>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</si>
  <si>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</si>
  <si>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</si>
  <si>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</si>
  <si>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</si>
  <si>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</si>
  <si>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</si>
  <si>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</si>
  <si>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</si>
  <si>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</si>
  <si>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</si>
  <si>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</si>
  <si>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</si>
  <si>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</si>
  <si>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</si>
  <si>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</si>
  <si>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</si>
  <si>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</si>
  <si>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</si>
  <si>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</si>
  <si>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</si>
  <si>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</si>
  <si>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</si>
  <si>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</si>
  <si>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</si>
  <si>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</si>
  <si>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</si>
  <si>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</si>
  <si>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</si>
  <si>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</si>
  <si>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</si>
  <si>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</si>
  <si>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</si>
  <si>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</si>
  <si>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</si>
  <si>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</si>
  <si>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</si>
  <si>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</si>
  <si>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</si>
  <si>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</si>
  <si>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</si>
  <si>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</si>
  <si>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</si>
  <si>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</si>
  <si>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</si>
  <si>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</si>
  <si>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</si>
  <si>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</si>
  <si>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</si>
  <si>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</si>
  <si>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</si>
  <si>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</si>
  <si>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</si>
  <si>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</si>
  <si>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</si>
  <si>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</si>
  <si>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</si>
  <si>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</si>
  <si>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</si>
  <si>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</si>
  <si>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</si>
  <si>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</si>
  <si>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</si>
  <si>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</si>
  <si>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</si>
  <si>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</si>
  <si>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</si>
  <si>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</si>
  <si>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</si>
  <si>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</si>
  <si>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</si>
  <si>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</si>
  <si>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</si>
  <si>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</si>
  <si>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</si>
  <si>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</si>
  <si>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</si>
  <si>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</si>
  <si>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</si>
  <si>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</si>
  <si>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</si>
  <si>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</si>
  <si>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</si>
  <si>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</si>
  <si>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</si>
  <si>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</si>
  <si>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</si>
  <si>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</si>
  <si>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</si>
  <si>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</si>
  <si>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</si>
  <si>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</si>
  <si>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</si>
  <si>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</si>
  <si>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</si>
  <si>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</si>
  <si>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</si>
  <si>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</si>
  <si>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</si>
  <si>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</si>
  <si>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</si>
  <si>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</si>
  <si>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</si>
  <si>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</si>
  <si>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</si>
  <si>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</si>
  <si>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</si>
  <si>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</si>
  <si>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</si>
  <si>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</si>
  <si>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</si>
  <si>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</si>
  <si>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</si>
  <si>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</si>
  <si>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</si>
  <si>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</si>
  <si>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</si>
  <si>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</si>
  <si>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</si>
  <si>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</si>
  <si>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</si>
  <si>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</si>
  <si>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</si>
  <si>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</si>
  <si>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</si>
  <si>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</si>
  <si>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</si>
  <si>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</si>
  <si>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</si>
  <si>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</si>
  <si>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</si>
  <si>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</si>
  <si>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</si>
  <si>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</si>
  <si>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</si>
  <si>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</si>
  <si>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</si>
  <si>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</si>
  <si>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</si>
  <si>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</si>
  <si>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</si>
  <si>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</si>
  <si>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</si>
  <si>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</si>
  <si>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</si>
  <si>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</si>
  <si>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</si>
  <si>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</si>
  <si>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</si>
  <si>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</si>
  <si>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</si>
  <si>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</si>
  <si>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</si>
  <si>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</si>
  <si>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</si>
  <si>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</si>
  <si>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</si>
  <si>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</si>
  <si>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</si>
  <si>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</si>
  <si>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</si>
  <si>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</si>
  <si>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</si>
  <si>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</si>
  <si>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</si>
  <si>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</si>
  <si>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</si>
  <si>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</si>
  <si>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</si>
  <si>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</si>
  <si>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</si>
  <si>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</si>
  <si>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</si>
  <si>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</si>
  <si>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</si>
  <si>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</si>
  <si>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</si>
  <si>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</si>
  <si>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</si>
  <si>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</si>
  <si>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</si>
  <si>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</si>
  <si>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</si>
  <si>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</si>
  <si>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</si>
  <si>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</si>
  <si>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</si>
  <si>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</si>
  <si>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</si>
  <si>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</si>
  <si>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</si>
  <si>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</si>
  <si>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</si>
  <si>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</si>
  <si>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</si>
  <si>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</si>
  <si>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</si>
  <si>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</si>
  <si>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</si>
  <si>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</si>
  <si>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</si>
  <si>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</si>
  <si>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</si>
  <si>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</si>
  <si>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</si>
  <si>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</si>
  <si>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</si>
  <si>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</si>
  <si>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</si>
  <si>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</si>
  <si>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</si>
  <si>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</si>
  <si>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</si>
  <si>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</si>
  <si>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</si>
  <si>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</si>
  <si>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</si>
  <si>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</si>
  <si>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</si>
  <si>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</si>
  <si>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</si>
  <si>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</si>
  <si>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</si>
  <si>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</si>
  <si>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</si>
  <si>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</si>
  <si>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</si>
  <si>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</si>
  <si>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</si>
  <si>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</si>
  <si>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</si>
  <si>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</si>
  <si>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</si>
  <si>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</si>
  <si>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</si>
  <si>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</si>
  <si>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</si>
  <si>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</si>
  <si>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</si>
  <si>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</si>
  <si>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</si>
  <si>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</si>
  <si>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</si>
  <si>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</si>
  <si>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</si>
  <si>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</si>
  <si>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</si>
  <si>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</si>
  <si>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</si>
  <si>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</si>
  <si>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</si>
  <si>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</si>
  <si>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</si>
  <si>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</si>
  <si>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</si>
  <si>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</si>
  <si>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</si>
  <si>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</si>
  <si>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</si>
  <si>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</si>
  <si>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</si>
  <si>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</si>
  <si>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</si>
  <si>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</si>
  <si>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</si>
  <si>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</si>
  <si>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</si>
  <si>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</si>
  <si>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</si>
  <si>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</si>
  <si>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</si>
  <si>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</si>
  <si>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</si>
  <si>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</si>
  <si>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</si>
  <si>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</si>
  <si>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</si>
  <si>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</si>
  <si>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</si>
  <si>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</si>
  <si>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</si>
  <si>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</si>
  <si>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</si>
  <si>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</si>
  <si>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</si>
  <si>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</si>
  <si>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</si>
  <si>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</si>
  <si>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</si>
  <si>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</si>
  <si>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</si>
  <si>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</si>
  <si>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</si>
  <si>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</si>
  <si>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</si>
  <si>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</si>
  <si>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</si>
  <si>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</si>
  <si>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</si>
  <si>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</si>
  <si>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</si>
  <si>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</si>
  <si>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</si>
  <si>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</si>
  <si>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</si>
  <si>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</si>
  <si>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</si>
  <si>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</si>
  <si>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</si>
  <si>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</si>
  <si>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</si>
  <si>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</si>
  <si>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</si>
  <si>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</si>
  <si>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</si>
  <si>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</si>
  <si>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</si>
  <si>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</si>
  <si>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</si>
  <si>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</si>
  <si>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</si>
  <si>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</si>
  <si>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</si>
  <si>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</si>
  <si>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</si>
  <si>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</si>
  <si>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</si>
  <si>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</si>
  <si>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</si>
  <si>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</si>
  <si>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</si>
  <si>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</si>
  <si>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</si>
  <si>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</si>
  <si>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</si>
  <si>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</si>
  <si>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</si>
  <si>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</si>
  <si>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</si>
  <si>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</si>
  <si>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</si>
  <si>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</si>
  <si>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</si>
  <si>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</si>
  <si>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</si>
  <si>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</si>
  <si>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</si>
  <si>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</si>
  <si>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</si>
  <si>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</si>
  <si>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</si>
  <si>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</si>
  <si>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</si>
  <si>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</si>
  <si>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</si>
  <si>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</si>
  <si>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</si>
  <si>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</si>
  <si>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</si>
  <si>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</si>
  <si>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</si>
  <si>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</si>
  <si>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</si>
  <si>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</si>
  <si>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</si>
  <si>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</si>
  <si>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</si>
  <si>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</si>
  <si>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</si>
  <si>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</si>
  <si>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</si>
  <si>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</si>
  <si>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</si>
  <si>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</si>
  <si>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</si>
  <si>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</si>
  <si>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</si>
  <si>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</si>
  <si>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</si>
  <si>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</si>
  <si>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</si>
  <si>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</si>
  <si>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</si>
  <si>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</si>
  <si>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</si>
  <si>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</si>
  <si>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</si>
  <si>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</si>
  <si>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</si>
  <si>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</si>
  <si>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</si>
  <si>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</si>
  <si>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</si>
  <si>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</si>
  <si>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</si>
  <si>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</si>
  <si>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</si>
  <si>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</si>
  <si>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</si>
  <si>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</si>
  <si>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</si>
  <si>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</si>
  <si>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</si>
  <si>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</si>
  <si>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</si>
  <si>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</si>
  <si>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</si>
  <si>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</si>
  <si>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</si>
  <si>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</si>
  <si>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</si>
  <si>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</si>
  <si>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</si>
  <si>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</si>
  <si>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</si>
  <si>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</si>
  <si>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</si>
  <si>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</si>
  <si>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</si>
  <si>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</si>
  <si>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</si>
  <si>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</si>
  <si>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</si>
  <si>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</si>
  <si>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</si>
  <si>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</si>
  <si>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</si>
  <si>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</si>
  <si>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</si>
  <si>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</si>
  <si>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</si>
  <si>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</si>
  <si>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</si>
  <si>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</si>
  <si>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</si>
  <si>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</si>
  <si>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</si>
  <si>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</si>
  <si>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</si>
  <si>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</si>
  <si>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</si>
  <si>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</si>
  <si>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</si>
  <si>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</si>
  <si>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</si>
  <si>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</si>
  <si>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</si>
  <si>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</si>
  <si>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</si>
  <si>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</si>
  <si>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</si>
  <si>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</si>
  <si>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</si>
  <si>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</si>
  <si>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</si>
  <si>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</si>
  <si>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</si>
  <si>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</si>
  <si>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</si>
  <si>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</si>
  <si>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</si>
  <si>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</si>
  <si>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</si>
  <si>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</si>
  <si>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</si>
  <si>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</si>
  <si>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</si>
  <si>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</si>
  <si>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</si>
  <si>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</si>
  <si>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</si>
  <si>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</si>
  <si>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</si>
  <si>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</si>
  <si>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</si>
  <si>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</si>
  <si>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</si>
  <si>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</si>
  <si>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</si>
  <si>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</si>
  <si>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</si>
  <si>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</si>
  <si>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</si>
  <si>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</si>
  <si>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</si>
  <si>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</si>
  <si>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</si>
  <si>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</si>
  <si>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</si>
  <si>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</si>
  <si>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</si>
  <si>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</si>
  <si>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</si>
  <si>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</si>
  <si>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</si>
  <si>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</si>
  <si>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</si>
  <si>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</si>
  <si>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</si>
  <si>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</si>
  <si>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</si>
  <si>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</si>
  <si>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</si>
  <si>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</si>
  <si>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</si>
  <si>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</si>
  <si>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</si>
  <si>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</si>
  <si>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</si>
  <si>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</si>
  <si>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</si>
  <si>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</si>
  <si>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</si>
  <si>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</si>
  <si>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</si>
  <si>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</si>
  <si>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</si>
  <si>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</si>
  <si>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</si>
  <si>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</si>
  <si>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</si>
  <si>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</si>
  <si>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</si>
  <si>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</si>
  <si>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</si>
  <si>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</si>
  <si>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</si>
  <si>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</si>
  <si>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</si>
  <si>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</si>
  <si>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</si>
  <si>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</si>
  <si>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</si>
  <si>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</si>
  <si>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</si>
  <si>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</si>
  <si>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</si>
  <si>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</si>
  <si>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</si>
  <si>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</si>
  <si>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</si>
  <si>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</si>
  <si>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</si>
  <si>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</si>
  <si>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</si>
  <si>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</si>
  <si>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</si>
  <si>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</si>
  <si>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</si>
  <si>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</si>
  <si>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</si>
  <si>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</si>
  <si>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</si>
  <si>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</si>
  <si>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</si>
  <si>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</si>
  <si>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</si>
  <si>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</si>
  <si>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</si>
  <si>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</si>
  <si>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</si>
  <si>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</si>
  <si>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</si>
  <si>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</si>
  <si>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</si>
  <si>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</si>
  <si>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</si>
  <si>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</si>
  <si>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</si>
  <si>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</si>
  <si>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</si>
  <si>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</si>
  <si>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</si>
  <si>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</si>
  <si>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</si>
  <si>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</si>
  <si>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</si>
  <si>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</si>
  <si>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</si>
  <si>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</si>
  <si>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</si>
  <si>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</si>
  <si>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</si>
  <si>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</si>
  <si>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</si>
  <si>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</si>
  <si>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</si>
  <si>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</si>
  <si>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</si>
  <si>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</si>
  <si>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</si>
  <si>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</si>
  <si>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</si>
  <si>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</si>
  <si>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</si>
  <si>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</si>
  <si>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</si>
  <si>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</si>
  <si>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</si>
  <si>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</si>
  <si>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</si>
  <si>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</si>
  <si>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</si>
  <si>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</si>
  <si>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</si>
  <si>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</si>
  <si>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</si>
  <si>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</si>
  <si>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</si>
  <si>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</si>
  <si>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</si>
  <si>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</si>
  <si>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</si>
  <si>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</si>
  <si>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</si>
  <si>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</si>
  <si>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</si>
  <si>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</si>
  <si>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</si>
  <si>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</si>
  <si>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</si>
  <si>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</si>
  <si>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</si>
  <si>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</si>
  <si>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</si>
  <si>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</si>
  <si>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</si>
  <si>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</si>
  <si>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</si>
  <si>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</si>
  <si>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</si>
  <si>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</si>
  <si>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</si>
  <si>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</si>
  <si>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</si>
  <si>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</si>
  <si>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</si>
  <si>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</si>
  <si>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</si>
  <si>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dep</t>
  </si>
  <si>
    <t>mun</t>
  </si>
  <si>
    <t>ANTIOQUIA</t>
  </si>
  <si>
    <t>PUERTO NARE</t>
  </si>
  <si>
    <t>PUERTO TRIUNFO</t>
  </si>
  <si>
    <t>ARAUCA</t>
  </si>
  <si>
    <t>ARAUQUITA</t>
  </si>
  <si>
    <t>CANTAGALLO</t>
  </si>
  <si>
    <t>CICUCO</t>
  </si>
  <si>
    <t>TALAIGUA NUEVO</t>
  </si>
  <si>
    <t>CORRALES</t>
  </si>
  <si>
    <t>CASANARE</t>
  </si>
  <si>
    <t>AGUAZUL</t>
  </si>
  <si>
    <t>MONTERREY</t>
  </si>
  <si>
    <t>PAZ DE ARIPORO</t>
  </si>
  <si>
    <t>SAN LUIS DE PALENQUE</t>
  </si>
  <si>
    <t>TAURAMENA</t>
  </si>
  <si>
    <t>TRINIDAD</t>
  </si>
  <si>
    <t>YOPAL</t>
  </si>
  <si>
    <t>CAUCA</t>
  </si>
  <si>
    <t>PIAMONTE</t>
  </si>
  <si>
    <t>CESAR</t>
  </si>
  <si>
    <t>AGUACHICA</t>
  </si>
  <si>
    <t>RIO DE ORO</t>
  </si>
  <si>
    <t>SAN MARTÍN</t>
  </si>
  <si>
    <t>PUEBLO NUEVO</t>
  </si>
  <si>
    <t>CUNDINAMARCA</t>
  </si>
  <si>
    <t>GUADUAS</t>
  </si>
  <si>
    <t>HUILA</t>
  </si>
  <si>
    <t>AIPE</t>
  </si>
  <si>
    <t>BARAYA</t>
  </si>
  <si>
    <t>NEIVA</t>
  </si>
  <si>
    <t>PAICOL</t>
  </si>
  <si>
    <t>PALERMO</t>
  </si>
  <si>
    <t>TESALIA</t>
  </si>
  <si>
    <t>VILLAVIEJA</t>
  </si>
  <si>
    <t>MAGDALENA</t>
  </si>
  <si>
    <t>SANTA ANA</t>
  </si>
  <si>
    <t>META</t>
  </si>
  <si>
    <t>CABUYARO</t>
  </si>
  <si>
    <t>GUAMAL</t>
  </si>
  <si>
    <t>VILLAVICENCIO</t>
  </si>
  <si>
    <t>NARIÑO</t>
  </si>
  <si>
    <t>IPIALES</t>
  </si>
  <si>
    <t>NORTE DE SANTANDER</t>
  </si>
  <si>
    <t>SARDINATA</t>
  </si>
  <si>
    <t>PUTUMAYO</t>
  </si>
  <si>
    <t>MOCOA</t>
  </si>
  <si>
    <t>ORITO</t>
  </si>
  <si>
    <t>PUERTO CAICEDO</t>
  </si>
  <si>
    <t>SANTANDER</t>
  </si>
  <si>
    <t>BARRANCABERMEJA</t>
  </si>
  <si>
    <t>CIMITARRA</t>
  </si>
  <si>
    <t>PUERTO WILCHES</t>
  </si>
  <si>
    <t>RIONEGRO</t>
  </si>
  <si>
    <t>SABANA DE TORRES</t>
  </si>
  <si>
    <t>SUCRE</t>
  </si>
  <si>
    <t>LOS PALMITOS</t>
  </si>
  <si>
    <t>OVEJAS</t>
  </si>
  <si>
    <t>SAN PEDRO</t>
  </si>
  <si>
    <t>TOLIMA</t>
  </si>
  <si>
    <t>CHAPARRAL</t>
  </si>
  <si>
    <t>ESPINAL</t>
  </si>
  <si>
    <t>FLANDES</t>
  </si>
  <si>
    <t>ICONONZO</t>
  </si>
  <si>
    <t>MELGAR</t>
  </si>
  <si>
    <t>ORTEGA</t>
  </si>
  <si>
    <t>PIEDRAS</t>
  </si>
  <si>
    <t>PRADO</t>
  </si>
  <si>
    <t>PURIFICACIÓN</t>
  </si>
  <si>
    <t>SAN LUIS</t>
  </si>
  <si>
    <t>ASTREA</t>
  </si>
  <si>
    <t>GAMARRA</t>
  </si>
  <si>
    <t>DIBULLA</t>
  </si>
  <si>
    <t>MANAURE</t>
  </si>
  <si>
    <t>RIOHACHA</t>
  </si>
  <si>
    <t>URIBIA</t>
  </si>
  <si>
    <t>SAN MARCOS</t>
  </si>
  <si>
    <t>SIMACOTA</t>
  </si>
  <si>
    <t>SABANALARGA</t>
  </si>
  <si>
    <t>MUNICIPIO NN CASANARE</t>
  </si>
  <si>
    <t>DEPARTAMENTO NN</t>
  </si>
  <si>
    <t>MUNICIPIO NN</t>
  </si>
  <si>
    <t>FILA_168</t>
  </si>
  <si>
    <t>FILA_169</t>
  </si>
  <si>
    <t>FILA_170</t>
  </si>
  <si>
    <t>FILA_171</t>
  </si>
  <si>
    <t>2018 2018</t>
  </si>
  <si>
    <t>PORE</t>
  </si>
  <si>
    <t>SAN LUIS DE GACENO</t>
  </si>
  <si>
    <t>ALVARADO</t>
  </si>
  <si>
    <t>68235 EL CARMEN DE CHUCURÍ - SANTANDER</t>
  </si>
  <si>
    <t>TAME</t>
  </si>
  <si>
    <t>BOLÍVAR</t>
  </si>
  <si>
    <t>BOYACÁ</t>
  </si>
  <si>
    <t>ATLÁNTICO</t>
  </si>
  <si>
    <t>CÓRDOBA</t>
  </si>
  <si>
    <t>LA GUAJIRA</t>
  </si>
  <si>
    <t>PRODUCCION</t>
  </si>
  <si>
    <t>PRECIO</t>
  </si>
  <si>
    <t>REGALIAS</t>
  </si>
  <si>
    <t>NN CRUDO</t>
  </si>
  <si>
    <t>NN GAS</t>
  </si>
  <si>
    <t>TOTAL NN</t>
  </si>
  <si>
    <t>CONTRATO</t>
  </si>
  <si>
    <t>NN</t>
  </si>
  <si>
    <t>REGALIA GAS</t>
  </si>
  <si>
    <t>REGALIA OIL</t>
  </si>
  <si>
    <t>0</t>
  </si>
  <si>
    <t>YONDÓ (Casabe)</t>
  </si>
  <si>
    <t>MOMPÓS</t>
  </si>
  <si>
    <t>PUERTO BOYACÁ</t>
  </si>
  <si>
    <t>TÓPAGA</t>
  </si>
  <si>
    <t>MANÍ</t>
  </si>
  <si>
    <t>NUNCHÍA</t>
  </si>
  <si>
    <t>OROCUÉ</t>
  </si>
  <si>
    <t>VILLANUEVA</t>
  </si>
  <si>
    <t>PULÍ</t>
  </si>
  <si>
    <t>YAGUARÁ</t>
  </si>
  <si>
    <t>ARIGUANÍ (El Dificil)</t>
  </si>
  <si>
    <t>ACACÍAS</t>
  </si>
  <si>
    <t>BARRANCA DE UPÍA</t>
  </si>
  <si>
    <t>CASTILLA LA NUEVA</t>
  </si>
  <si>
    <t>PUERTO GAITÁN</t>
  </si>
  <si>
    <t>PUERTO LÓPEZ</t>
  </si>
  <si>
    <t>CÚCUTA</t>
  </si>
  <si>
    <t>TIBÚ</t>
  </si>
  <si>
    <t>PUERTO ASÍS</t>
  </si>
  <si>
    <t>SAN MIGUEL (La Dorada)</t>
  </si>
  <si>
    <t>VALLE DEL GUAMUEZ (La Hormiga)</t>
  </si>
  <si>
    <t>VILLAGARZÓN</t>
  </si>
  <si>
    <t>SAN VICENTE DE CHUCURÍ</t>
  </si>
  <si>
    <t>SINCÉ</t>
  </si>
  <si>
    <t>CHIRIGUANÁ</t>
  </si>
  <si>
    <t>LA JAGUA DE IBIRICO</t>
  </si>
  <si>
    <t>SAHAGÚN</t>
  </si>
  <si>
    <t>LA UNIÓN</t>
  </si>
  <si>
    <t>REGALIA IDENTIFICADA</t>
  </si>
  <si>
    <t>2019 2019</t>
  </si>
  <si>
    <t>SAN ALBERTO</t>
  </si>
  <si>
    <t>TOTAL REGALIAS</t>
  </si>
  <si>
    <t>CAIMITO</t>
  </si>
  <si>
    <t>FILA_88</t>
  </si>
  <si>
    <t>FILA_89</t>
  </si>
  <si>
    <t>GIGANTE</t>
  </si>
  <si>
    <t>GARZÓN</t>
  </si>
  <si>
    <t>FILA_172</t>
  </si>
  <si>
    <t>2020 2020</t>
  </si>
  <si>
    <t>FILA_173</t>
  </si>
  <si>
    <t>FILA_174</t>
  </si>
  <si>
    <t>FILA_175</t>
  </si>
  <si>
    <t>FILA_176</t>
  </si>
  <si>
    <t>FILA_177</t>
  </si>
  <si>
    <t>PLATO</t>
  </si>
  <si>
    <t>MANí</t>
  </si>
  <si>
    <t>NUNCHíA</t>
  </si>
  <si>
    <t>Informacion provisional de febrero de 2020. Existen recursos de regalías, los cuales no se ha definido el beneficiario llamados como NN por valor de $1.022.616.154 El recaudo de regalías de hidrocarburos fue de $404.791.637.819 recaudados del 01 al 30 de abril de 2020. La transferencia se realizo el día 30 de abril de 2020 por valor de $404.791.637.819</t>
  </si>
  <si>
    <t>99999998 NO SE DILIGENCIA INFORMACIÓN PARA ESTE FORMULARIO EN ESTE PERÍODO DE REPORTE</t>
  </si>
  <si>
    <t>25 OTROS</t>
  </si>
  <si>
    <t>24 MATERIALES DE CONSTRUCCIÓN</t>
  </si>
  <si>
    <t>23 MINERALES NO METÁLICOS</t>
  </si>
  <si>
    <t>22 MINERALES METÁLICOS</t>
  </si>
  <si>
    <t>21 MINERALES RADIOACTIVOS</t>
  </si>
  <si>
    <t>20 MINERALES DE MAGNESIO</t>
  </si>
  <si>
    <t>19 MINERALES DE MANGANESO</t>
  </si>
  <si>
    <t>18 MINERALES DE ALUMINIO</t>
  </si>
  <si>
    <t>17 AGREGADOS PÉTREOS</t>
  </si>
  <si>
    <t>16 ARENAS</t>
  </si>
  <si>
    <t>15 GRAVA</t>
  </si>
  <si>
    <t>14 ARCILLAS</t>
  </si>
  <si>
    <t>13 YESOS</t>
  </si>
  <si>
    <t>12 CALIZAS</t>
  </si>
  <si>
    <t>11 SAL</t>
  </si>
  <si>
    <t>10 PLATINO</t>
  </si>
  <si>
    <t>9 PLATA</t>
  </si>
  <si>
    <t>8 COBRE</t>
  </si>
  <si>
    <t>7 ORO DE ALUVIÓN</t>
  </si>
  <si>
    <t>6 ORO</t>
  </si>
  <si>
    <t>5 HIERRO</t>
  </si>
  <si>
    <t>4 NIQUEL</t>
  </si>
  <si>
    <t>3 CARBÓN</t>
  </si>
  <si>
    <t>2 GAS</t>
  </si>
  <si>
    <t>1 PETRÓLEO</t>
  </si>
  <si>
    <t/>
  </si>
  <si>
    <t>FILA_999999</t>
  </si>
  <si>
    <t>MONTO DEL RECAUDO DEL MES</t>
  </si>
  <si>
    <t>RECURSO NATURAL NO RENOVABLE</t>
  </si>
  <si>
    <t>FORMULARIO CON INFORMACIÓN</t>
  </si>
  <si>
    <t>0 RECAUDO POR RECURSO NATURAL NO RENOVABLE (REGISTRE CIFRAS EN PESOS)</t>
  </si>
  <si>
    <t>F23.2: RECAUDO POR RECURSO NATURAL NO RENOVABLE (REGISTRE CIFRAS EN PESOS)</t>
  </si>
  <si>
    <t>2 FUNCIONAMIENTO SISTEMA GENERAL DE REGALÍAS - SGR</t>
  </si>
  <si>
    <t>1 FUNCIONAMIENTO SMSCE</t>
  </si>
  <si>
    <t>PAGOS REALIZADOS</t>
  </si>
  <si>
    <t>MONTO COMPROMETIDO</t>
  </si>
  <si>
    <t>MONTO RECIBIDO</t>
  </si>
  <si>
    <t>MONTO ASIGNADO</t>
  </si>
  <si>
    <t>TIPO DE GASTO</t>
  </si>
  <si>
    <t>FORMULARIO CON  INFORMACIÓN</t>
  </si>
  <si>
    <t>0 GASTOS DE FUNCIONAMIENTO (Registre cifras EN PESOS)</t>
  </si>
  <si>
    <t>F23.6: GASTOS DE FUNCIONAMIENTO (Registre cifras EN PESOS)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</si>
</sst>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 #,##0_-;\-&quot;$&quot;\ * #,##0_-;_-&quot;$&quot;\ * &quot;-&quot;_-;_-@_-"/>
    <numFmt numFmtId="41" formatCode="_-* #,##0_-;\-* #,##0_-;_-* &quot;-&quot;_-;_-@_-"/>
    <numFmt numFmtId="164" formatCode="yyyy/mm/dd"/>
    <numFmt numFmtId="165" formatCode="_-* #,##0.0_-;\-* #,##0.0_-;_-* &quot;-&quot;_-;_-@_-"/>
    <numFmt numFmtId="166" formatCode="_-* #,##0.00_-;\-* #,##0.00_-;_-* &quot;-&quot;_-;_-@_-"/>
    <numFmt numFmtId="167" formatCode="_-* #,##0.00000000_-;\-* #,##0.00000000_-;_-* &quot;-&quot;_-;_-@_-"/>
    <numFmt numFmtId="168" formatCode="_-* #,##0.000_-;\-* #,##0.000_-;_-* &quot;-&quot;_-;_-@_-"/>
    <numFmt numFmtId="169" formatCode="&quot;$&quot;\ #,##0.00"/>
  </numFmts>
  <fonts count="8" x14ac:knownFonts="1">
    <font>
      <sz val="11"/>
      <color indexed="8"/>
      <name val="Calibri"/>
      <family val="2"/>
      <scheme val="minor"/>
    </font>
    <font>
      <b/>
      <sz val="11"/>
      <color indexed="9"/>
      <name val="Calibri"/>
      <family val="2"/>
    </font>
    <font>
      <sz val="11"/>
      <color indexed="8"/>
      <name val="Calibri"/>
      <family val="2"/>
      <scheme val="minor"/>
    </font>
    <font>
      <b/>
      <sz val="11"/>
      <color indexed="8"/>
      <name val="Calibri"/>
      <family val="2"/>
    </font>
    <font>
      <b/>
      <sz val="11"/>
      <color indexed="8"/>
      <name val="Calibri"/>
      <family val="2"/>
      <scheme val="minor"/>
    </font>
    <font>
      <sz val="8"/>
      <name val="Calibri"/>
      <family val="2"/>
      <scheme val="minor"/>
    </font>
    <font>
      <b/>
      <sz val="11"/>
      <color indexed="9"/>
      <name val="Calibri"/>
    </font>
    <font>
      <b/>
      <sz val="11"/>
      <color indexed="8"/>
      <name val="Calibri"/>
    </font>
  </fonts>
  <fills count="8">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
      <patternFill patternType="solid">
        <fgColor rgb="FF00B0F0"/>
        <bgColor indexed="64"/>
      </patternFill>
    </fill>
    <fill>
      <patternFill patternType="solid">
        <fgColor theme="4"/>
        <bgColor indexed="64"/>
      </patternFill>
    </fill>
    <fill>
      <patternFill patternType="solid">
        <fgColor indexed="43"/>
      </patternFill>
    </fill>
  </fills>
  <borders count="14">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rgb="FF999999"/>
      </left>
      <right/>
      <top style="thin">
        <color indexed="65"/>
      </top>
      <bottom/>
      <diagonal/>
    </border>
    <border>
      <left style="thin">
        <color rgb="FF999999"/>
      </left>
      <right/>
      <top style="thin">
        <color rgb="FF999999"/>
      </top>
      <bottom/>
      <diagonal/>
    </border>
    <border>
      <left style="thin">
        <color rgb="FF999999"/>
      </left>
      <right/>
      <top/>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1" fontId="2" fillId="0" borderId="0" applyFont="0" applyFill="0" applyBorder="0" applyAlignment="0" applyProtection="0"/>
    <xf numFmtId="0" fontId="2" fillId="0" borderId="2"/>
    <xf numFmtId="41" fontId="2" fillId="0" borderId="2" applyFont="0" applyFill="0" applyBorder="0" applyAlignment="0" applyProtection="0"/>
    <xf numFmtId="42" fontId="2" fillId="0" borderId="2" applyFont="0" applyFill="0" applyBorder="0" applyAlignment="0" applyProtection="0"/>
  </cellStyleXfs>
  <cellXfs count="79">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41" fontId="0" fillId="0" borderId="0" xfId="1" applyFont="1"/>
    <xf numFmtId="41" fontId="0" fillId="3" borderId="3" xfId="1" applyFont="1" applyFill="1" applyBorder="1" applyAlignment="1" applyProtection="1">
      <alignment vertical="center"/>
      <protection locked="0"/>
    </xf>
    <xf numFmtId="14" fontId="0" fillId="3" borderId="3" xfId="0" applyNumberFormat="1" applyFill="1" applyBorder="1" applyAlignment="1" applyProtection="1">
      <alignment vertical="center"/>
      <protection locked="0"/>
    </xf>
    <xf numFmtId="164" fontId="3" fillId="3" borderId="4" xfId="2" applyNumberFormat="1" applyFont="1" applyFill="1" applyBorder="1" applyAlignment="1">
      <alignment horizontal="center" vertical="center"/>
    </xf>
    <xf numFmtId="41" fontId="0" fillId="0" borderId="0" xfId="0" applyNumberFormat="1"/>
    <xf numFmtId="0" fontId="2" fillId="0" borderId="2" xfId="2"/>
    <xf numFmtId="0" fontId="0" fillId="0" borderId="2" xfId="2" applyFont="1"/>
    <xf numFmtId="41" fontId="0" fillId="0" borderId="2" xfId="3" applyFont="1"/>
    <xf numFmtId="41" fontId="2" fillId="0" borderId="2" xfId="2" applyNumberFormat="1"/>
    <xf numFmtId="41" fontId="0" fillId="5" borderId="2" xfId="3" applyFont="1" applyFill="1"/>
    <xf numFmtId="0" fontId="2" fillId="5" borderId="2" xfId="2" applyFill="1"/>
    <xf numFmtId="41" fontId="2" fillId="5" borderId="2" xfId="2" applyNumberFormat="1" applyFill="1"/>
    <xf numFmtId="166" fontId="0" fillId="0" borderId="2" xfId="3" applyNumberFormat="1" applyFont="1"/>
    <xf numFmtId="165" fontId="0" fillId="0" borderId="2" xfId="3" applyNumberFormat="1" applyFont="1"/>
    <xf numFmtId="167" fontId="0" fillId="0" borderId="2" xfId="3" applyNumberFormat="1" applyFont="1"/>
    <xf numFmtId="0" fontId="0" fillId="0" borderId="6" xfId="0" applyBorder="1"/>
    <xf numFmtId="0" fontId="0" fillId="0" borderId="5" xfId="0" applyBorder="1"/>
    <xf numFmtId="0" fontId="0" fillId="0" borderId="9" xfId="0" applyBorder="1"/>
    <xf numFmtId="0" fontId="0" fillId="0" borderId="10" xfId="0" applyBorder="1"/>
    <xf numFmtId="41" fontId="0" fillId="3" borderId="11" xfId="1" applyFont="1" applyFill="1" applyBorder="1" applyAlignment="1" applyProtection="1">
      <alignment vertical="center"/>
      <protection locked="0"/>
    </xf>
    <xf numFmtId="0" fontId="0" fillId="5" borderId="2" xfId="2" applyFont="1" applyFill="1"/>
    <xf numFmtId="49" fontId="0" fillId="3" borderId="3" xfId="0" applyNumberFormat="1" applyFill="1" applyBorder="1" applyAlignment="1" applyProtection="1">
      <alignment horizontal="right" vertical="center"/>
      <protection locked="0"/>
    </xf>
    <xf numFmtId="0" fontId="4" fillId="5" borderId="2" xfId="2" applyFont="1" applyFill="1"/>
    <xf numFmtId="41" fontId="2" fillId="5" borderId="2" xfId="3" applyFill="1"/>
    <xf numFmtId="0" fontId="2" fillId="0" borderId="2" xfId="2" applyFill="1"/>
    <xf numFmtId="41" fontId="0" fillId="0" borderId="2" xfId="3" applyFont="1" applyFill="1"/>
    <xf numFmtId="41" fontId="2" fillId="0" borderId="2" xfId="2" applyNumberFormat="1" applyFill="1"/>
    <xf numFmtId="0" fontId="0" fillId="0" borderId="2" xfId="2" applyFont="1" applyFill="1"/>
    <xf numFmtId="165" fontId="0" fillId="0" borderId="2" xfId="3" applyNumberFormat="1" applyFont="1" applyFill="1"/>
    <xf numFmtId="41" fontId="0" fillId="0" borderId="9" xfId="1" applyFont="1" applyBorder="1"/>
    <xf numFmtId="41" fontId="0" fillId="0" borderId="10" xfId="1" applyFont="1" applyBorder="1"/>
    <xf numFmtId="41" fontId="0" fillId="0" borderId="2" xfId="1" applyFont="1" applyBorder="1"/>
    <xf numFmtId="41" fontId="0" fillId="0" borderId="6" xfId="1" applyFont="1" applyBorder="1"/>
    <xf numFmtId="41" fontId="0" fillId="0" borderId="8" xfId="1" applyFont="1" applyBorder="1"/>
    <xf numFmtId="41" fontId="0" fillId="0" borderId="7" xfId="1" applyFont="1" applyBorder="1"/>
    <xf numFmtId="41" fontId="0" fillId="4" borderId="2" xfId="1" applyFont="1" applyFill="1" applyBorder="1"/>
    <xf numFmtId="41" fontId="0" fillId="6" borderId="2" xfId="3" applyFont="1" applyFill="1"/>
    <xf numFmtId="0" fontId="2" fillId="6" borderId="2" xfId="2" applyFill="1"/>
    <xf numFmtId="0" fontId="0" fillId="0" borderId="0" xfId="0"/>
    <xf numFmtId="41" fontId="0" fillId="0" borderId="2" xfId="1" applyFont="1" applyFill="1" applyBorder="1"/>
    <xf numFmtId="41" fontId="0" fillId="0" borderId="6" xfId="1" applyFont="1" applyFill="1" applyBorder="1"/>
    <xf numFmtId="41" fontId="0" fillId="0" borderId="7" xfId="1" applyFont="1" applyFill="1" applyBorder="1"/>
    <xf numFmtId="168" fontId="0" fillId="0" borderId="2" xfId="1" applyNumberFormat="1" applyFont="1" applyBorder="1"/>
    <xf numFmtId="168" fontId="0" fillId="0" borderId="8" xfId="1" applyNumberFormat="1" applyFont="1" applyBorder="1"/>
    <xf numFmtId="168" fontId="0" fillId="0" borderId="0" xfId="1" applyNumberFormat="1" applyFont="1"/>
    <xf numFmtId="168" fontId="0" fillId="0" borderId="2" xfId="1" applyNumberFormat="1" applyFont="1" applyFill="1" applyBorder="1"/>
    <xf numFmtId="0" fontId="0" fillId="4" borderId="7" xfId="0" applyFill="1" applyBorder="1"/>
    <xf numFmtId="41" fontId="2" fillId="0" borderId="2" xfId="1" applyBorder="1"/>
    <xf numFmtId="0" fontId="0" fillId="0" borderId="6" xfId="0" applyFill="1" applyBorder="1"/>
    <xf numFmtId="0" fontId="0" fillId="0" borderId="7" xfId="0" applyFill="1" applyBorder="1"/>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7" xfId="0" applyBorder="1"/>
    <xf numFmtId="0" fontId="0" fillId="4" borderId="5" xfId="0" applyFill="1" applyBorder="1"/>
    <xf numFmtId="0" fontId="1" fillId="2" borderId="1" xfId="0" applyFont="1" applyFill="1" applyBorder="1" applyAlignment="1">
      <alignment horizontal="center" vertical="center"/>
    </xf>
    <xf numFmtId="0" fontId="0" fillId="0" borderId="0" xfId="0"/>
    <xf numFmtId="4" fontId="2" fillId="0" borderId="2" xfId="2" applyNumberFormat="1"/>
    <xf numFmtId="0" fontId="2" fillId="7" borderId="2" xfId="2" applyFill="1" applyBorder="1" applyAlignment="1">
      <alignment horizontal="center" vertical="center"/>
    </xf>
    <xf numFmtId="0" fontId="1" fillId="2" borderId="1" xfId="2" applyFont="1" applyFill="1" applyBorder="1" applyAlignment="1">
      <alignment horizontal="center" vertical="center"/>
    </xf>
    <xf numFmtId="0" fontId="2" fillId="3" borderId="3" xfId="2" applyFill="1" applyBorder="1" applyAlignment="1" applyProtection="1">
      <alignment vertical="center"/>
      <protection locked="0"/>
    </xf>
    <xf numFmtId="42" fontId="0" fillId="3" borderId="3" xfId="4" applyFont="1" applyFill="1" applyBorder="1" applyAlignment="1" applyProtection="1">
      <alignment vertical="center"/>
      <protection locked="0"/>
    </xf>
    <xf numFmtId="0" fontId="2" fillId="3" borderId="12" xfId="2" applyFill="1" applyBorder="1" applyAlignment="1" applyProtection="1">
      <alignment vertical="center"/>
      <protection locked="0"/>
    </xf>
    <xf numFmtId="0" fontId="2" fillId="3" borderId="13" xfId="2" applyFill="1" applyBorder="1" applyAlignment="1" applyProtection="1">
      <alignment vertical="center"/>
      <protection locked="0"/>
    </xf>
    <xf numFmtId="0" fontId="2" fillId="0" borderId="2" xfId="2"/>
    <xf numFmtId="0" fontId="1" fillId="2" borderId="1" xfId="2" applyFont="1" applyFill="1" applyBorder="1" applyAlignment="1">
      <alignment horizontal="center" vertical="center"/>
    </xf>
    <xf numFmtId="0" fontId="6" fillId="2" borderId="1" xfId="2" applyFont="1" applyFill="1" applyBorder="1" applyAlignment="1">
      <alignment horizontal="center" vertical="center"/>
    </xf>
    <xf numFmtId="169" fontId="2" fillId="3" borderId="3" xfId="2" applyNumberFormat="1" applyFill="1" applyBorder="1" applyAlignment="1" applyProtection="1">
      <alignment vertical="center"/>
      <protection locked="0"/>
    </xf>
    <xf numFmtId="0" fontId="6" fillId="2" borderId="1" xfId="2" applyFont="1" applyFill="1" applyBorder="1" applyAlignment="1">
      <alignment horizontal="center" vertical="center"/>
    </xf>
    <xf numFmtId="164" fontId="7" fillId="3" borderId="4" xfId="2" applyNumberFormat="1" applyFont="1" applyFill="1" applyBorder="1" applyAlignment="1">
      <alignment horizontal="center" vertical="center"/>
    </xf>
  </cellXfs>
  <cellStyles count="5">
    <cellStyle name="Millares [0]" xfId="1" builtinId="6"/>
    <cellStyle name="Millares [0] 2" xfId="3"/>
    <cellStyle name="Moneda [0] 2" xfId="4"/>
    <cellStyle name="Normal" xfId="0" builtinId="0"/>
    <cellStyle name="Normal 2" xfId="2"/>
  </cellStyles>
  <dxfs count="2">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xdr:cNvPicPr>
          <a:picLocks noChangeAspect="1"/>
        </xdr:cNvPicPr>
      </xdr:nvPicPr>
      <xdr:blipFill>
        <a:blip xmlns:r="http://schemas.openxmlformats.org/officeDocument/2006/relationships" r:embed="rId1" cstate="print"/>
        <a:stretch>
          <a:fillRect/>
        </a:stretch>
      </xdr:blipFill>
      <xdr:spPr>
        <a:xfrm>
          <a:off x="0" y="0"/>
          <a:ext cx="609709" cy="57154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168"/>
  <sheetViews>
    <sheetView tabSelected="1" zoomScale="90" zoomScaleNormal="90" workbookViewId="0">
      <pane ySplit="10" topLeftCell="A11" activePane="bottomLeft" state="frozen"/>
      <selection activeCell="F1" sqref="F1"/>
      <selection pane="bottomLeft" activeCell="A9" sqref="A9"/>
    </sheetView>
  </sheetViews>
  <sheetFormatPr baseColWidth="10" defaultColWidth="9.140625" defaultRowHeight="15" x14ac:dyDescent="0.25"/>
  <cols>
    <col min="2" max="3" width="21" customWidth="1"/>
    <col min="4" max="4" width="19" customWidth="1"/>
    <col min="5" max="5" width="36" customWidth="1"/>
    <col min="6" max="6" width="46.140625" customWidth="1"/>
    <col min="7" max="7" width="50.5703125" customWidth="1"/>
    <col min="8" max="8" width="23" customWidth="1"/>
    <col min="9" max="9" width="24" customWidth="1"/>
    <col min="10" max="10" width="22" customWidth="1"/>
    <col min="11" max="11" width="23" customWidth="1"/>
    <col min="12" max="12" width="21.42578125" customWidth="1"/>
    <col min="13" max="13" width="23" style="3"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4" max="24" width="11" bestFit="1" customWidth="1"/>
    <col min="25" max="256" width="8" hidden="1"/>
    <col min="257" max="257" width="12.140625" bestFit="1" customWidth="1"/>
  </cols>
  <sheetData>
    <row r="1" spans="1:257" x14ac:dyDescent="0.25">
      <c r="B1" s="1" t="s">
        <v>0</v>
      </c>
      <c r="C1" s="1">
        <v>63</v>
      </c>
      <c r="D1" s="64" t="s">
        <v>1</v>
      </c>
      <c r="E1" s="65"/>
      <c r="F1" s="65"/>
      <c r="G1" s="65"/>
      <c r="M1"/>
    </row>
    <row r="2" spans="1:257" x14ac:dyDescent="0.25">
      <c r="B2" s="1" t="s">
        <v>2</v>
      </c>
      <c r="C2" s="1">
        <v>29</v>
      </c>
      <c r="D2" s="64" t="s">
        <v>3</v>
      </c>
      <c r="E2" s="65"/>
      <c r="F2" s="65"/>
      <c r="G2" s="65"/>
      <c r="M2"/>
    </row>
    <row r="3" spans="1:257" x14ac:dyDescent="0.25">
      <c r="B3" s="1" t="s">
        <v>4</v>
      </c>
      <c r="C3" s="1">
        <v>1</v>
      </c>
      <c r="M3"/>
    </row>
    <row r="4" spans="1:257" x14ac:dyDescent="0.25">
      <c r="B4" s="1" t="s">
        <v>5</v>
      </c>
      <c r="C4" s="1">
        <v>530</v>
      </c>
      <c r="M4"/>
    </row>
    <row r="5" spans="1:257" x14ac:dyDescent="0.25">
      <c r="B5" s="1" t="s">
        <v>6</v>
      </c>
      <c r="C5" s="6">
        <v>43951</v>
      </c>
      <c r="M5"/>
    </row>
    <row r="6" spans="1:257" x14ac:dyDescent="0.25">
      <c r="B6" s="1" t="s">
        <v>7</v>
      </c>
      <c r="C6" s="1">
        <v>1</v>
      </c>
      <c r="D6" s="1" t="s">
        <v>8</v>
      </c>
      <c r="M6"/>
    </row>
    <row r="7" spans="1:257" x14ac:dyDescent="0.25">
      <c r="M7"/>
    </row>
    <row r="8" spans="1:257" x14ac:dyDescent="0.25">
      <c r="A8" s="1" t="s">
        <v>9</v>
      </c>
      <c r="B8" s="64" t="s">
        <v>10</v>
      </c>
      <c r="C8" s="65"/>
      <c r="D8" s="65"/>
      <c r="E8" s="65"/>
      <c r="F8" s="65"/>
      <c r="G8" s="65"/>
      <c r="H8" s="65"/>
      <c r="I8" s="65"/>
      <c r="J8" s="65"/>
      <c r="K8" s="65"/>
      <c r="L8" s="65"/>
      <c r="M8" s="65"/>
      <c r="N8" s="65"/>
      <c r="O8" s="65"/>
      <c r="P8" s="65"/>
      <c r="Q8" s="65"/>
      <c r="R8" s="65"/>
      <c r="S8" s="65"/>
      <c r="T8" s="65"/>
      <c r="U8" s="65"/>
      <c r="V8" s="65"/>
      <c r="W8" s="65"/>
    </row>
    <row r="9" spans="1:257"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5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57" ht="14.25" customHeight="1" thickBot="1" x14ac:dyDescent="0.3">
      <c r="A11" s="1">
        <v>1</v>
      </c>
      <c r="B11" t="s">
        <v>32</v>
      </c>
      <c r="C11" s="2" t="s">
        <v>33</v>
      </c>
      <c r="D11" s="2">
        <v>0</v>
      </c>
      <c r="E11" s="2" t="s">
        <v>34</v>
      </c>
      <c r="F11" s="2" t="s">
        <v>35</v>
      </c>
      <c r="G11" s="2" t="s">
        <v>187</v>
      </c>
      <c r="H11" s="2" t="s">
        <v>1509</v>
      </c>
      <c r="I11" s="4">
        <v>70458</v>
      </c>
      <c r="J11" s="2" t="s">
        <v>37</v>
      </c>
      <c r="K11" s="2" t="s">
        <v>45</v>
      </c>
      <c r="L11" s="4">
        <v>31</v>
      </c>
      <c r="M11" s="4">
        <v>1010997585</v>
      </c>
      <c r="N11" s="2" t="s">
        <v>57</v>
      </c>
      <c r="O11" s="2" t="s">
        <v>1552</v>
      </c>
      <c r="P11" s="24" t="s">
        <v>1513</v>
      </c>
      <c r="Q11" s="5">
        <v>43951</v>
      </c>
      <c r="R11" s="2" t="s">
        <v>57</v>
      </c>
      <c r="S11" s="2" t="s">
        <v>1552</v>
      </c>
      <c r="T11" s="2">
        <v>0</v>
      </c>
      <c r="U11" s="2">
        <v>0</v>
      </c>
      <c r="V11" s="5">
        <v>43951</v>
      </c>
      <c r="W11" s="2" t="s">
        <v>1561</v>
      </c>
      <c r="IW11" s="7"/>
    </row>
    <row r="12" spans="1:257" ht="15.75" thickBot="1" x14ac:dyDescent="0.3">
      <c r="A12" s="1">
        <v>2</v>
      </c>
      <c r="B12" t="s">
        <v>1241</v>
      </c>
      <c r="C12" s="2" t="s">
        <v>33</v>
      </c>
      <c r="D12" s="2">
        <v>0</v>
      </c>
      <c r="E12" s="2" t="s">
        <v>34</v>
      </c>
      <c r="F12" s="2" t="s">
        <v>35</v>
      </c>
      <c r="G12" s="2" t="s">
        <v>188</v>
      </c>
      <c r="H12" s="2" t="s">
        <v>1509</v>
      </c>
      <c r="I12" s="4">
        <v>15869</v>
      </c>
      <c r="J12" s="2" t="s">
        <v>37</v>
      </c>
      <c r="K12" s="2" t="s">
        <v>45</v>
      </c>
      <c r="L12" s="4">
        <v>35</v>
      </c>
      <c r="M12" s="4">
        <v>329152560</v>
      </c>
      <c r="N12" s="2" t="s">
        <v>57</v>
      </c>
      <c r="O12" s="2" t="s">
        <v>1552</v>
      </c>
      <c r="P12" s="24" t="s">
        <v>1513</v>
      </c>
      <c r="Q12" s="5">
        <v>43951</v>
      </c>
      <c r="R12" s="2" t="s">
        <v>57</v>
      </c>
      <c r="S12" s="2" t="s">
        <v>1552</v>
      </c>
      <c r="T12" s="2">
        <v>0</v>
      </c>
      <c r="U12" s="2">
        <v>0</v>
      </c>
      <c r="V12" s="5">
        <v>43951</v>
      </c>
      <c r="W12" s="2" t="s">
        <v>1561</v>
      </c>
      <c r="IW12" s="7"/>
    </row>
    <row r="13" spans="1:257" ht="15.75" thickBot="1" x14ac:dyDescent="0.3">
      <c r="A13" s="1">
        <v>3</v>
      </c>
      <c r="B13" t="s">
        <v>1242</v>
      </c>
      <c r="C13" s="2" t="s">
        <v>33</v>
      </c>
      <c r="D13" s="2">
        <v>0</v>
      </c>
      <c r="E13" s="2" t="s">
        <v>34</v>
      </c>
      <c r="F13" s="2" t="s">
        <v>35</v>
      </c>
      <c r="G13" s="2" t="s">
        <v>230</v>
      </c>
      <c r="H13" s="2" t="s">
        <v>1509</v>
      </c>
      <c r="I13" s="4">
        <v>419550</v>
      </c>
      <c r="J13" s="2" t="s">
        <v>37</v>
      </c>
      <c r="K13" s="2" t="s">
        <v>45</v>
      </c>
      <c r="L13" s="4">
        <v>42</v>
      </c>
      <c r="M13" s="4">
        <v>5905858456</v>
      </c>
      <c r="N13" s="2" t="s">
        <v>57</v>
      </c>
      <c r="O13" s="2" t="s">
        <v>1552</v>
      </c>
      <c r="P13" s="24" t="s">
        <v>1513</v>
      </c>
      <c r="Q13" s="5">
        <v>43951</v>
      </c>
      <c r="R13" s="2" t="s">
        <v>57</v>
      </c>
      <c r="S13" s="2" t="s">
        <v>1552</v>
      </c>
      <c r="T13" s="2">
        <v>0</v>
      </c>
      <c r="U13" s="2">
        <v>0</v>
      </c>
      <c r="V13" s="5">
        <v>43951</v>
      </c>
      <c r="W13" s="2" t="s">
        <v>1561</v>
      </c>
      <c r="IW13" s="7"/>
    </row>
    <row r="14" spans="1:257" ht="15.75" thickBot="1" x14ac:dyDescent="0.3">
      <c r="A14" s="1">
        <v>4</v>
      </c>
      <c r="B14" t="s">
        <v>1243</v>
      </c>
      <c r="C14" s="2" t="s">
        <v>33</v>
      </c>
      <c r="D14" s="2">
        <v>0</v>
      </c>
      <c r="E14" s="2" t="s">
        <v>34</v>
      </c>
      <c r="F14" s="2" t="s">
        <v>120</v>
      </c>
      <c r="G14" s="2" t="s">
        <v>1177</v>
      </c>
      <c r="H14" s="2" t="s">
        <v>1509</v>
      </c>
      <c r="I14" s="4">
        <v>788567</v>
      </c>
      <c r="J14" s="2" t="s">
        <v>37</v>
      </c>
      <c r="K14" s="2" t="s">
        <v>45</v>
      </c>
      <c r="L14" s="4">
        <v>45</v>
      </c>
      <c r="M14" s="4">
        <v>17689760729</v>
      </c>
      <c r="N14" s="2" t="s">
        <v>57</v>
      </c>
      <c r="O14" s="2" t="s">
        <v>1552</v>
      </c>
      <c r="P14" s="24" t="s">
        <v>1513</v>
      </c>
      <c r="Q14" s="5">
        <v>43951</v>
      </c>
      <c r="R14" s="2" t="s">
        <v>57</v>
      </c>
      <c r="S14" s="2" t="s">
        <v>1552</v>
      </c>
      <c r="T14" s="2">
        <v>0</v>
      </c>
      <c r="U14" s="2">
        <v>0</v>
      </c>
      <c r="V14" s="5">
        <v>43951</v>
      </c>
      <c r="W14" s="2" t="s">
        <v>1561</v>
      </c>
      <c r="IW14" s="7"/>
    </row>
    <row r="15" spans="1:257" ht="15.75" thickBot="1" x14ac:dyDescent="0.3">
      <c r="A15" s="1">
        <v>5</v>
      </c>
      <c r="B15" t="s">
        <v>1244</v>
      </c>
      <c r="C15" s="2" t="s">
        <v>33</v>
      </c>
      <c r="D15" s="2">
        <v>0</v>
      </c>
      <c r="E15" s="2" t="s">
        <v>34</v>
      </c>
      <c r="F15" s="2" t="s">
        <v>120</v>
      </c>
      <c r="G15" s="2" t="s">
        <v>1178</v>
      </c>
      <c r="H15" s="2" t="s">
        <v>1509</v>
      </c>
      <c r="I15" s="4">
        <v>590698</v>
      </c>
      <c r="J15" s="2" t="s">
        <v>37</v>
      </c>
      <c r="K15" s="2" t="s">
        <v>45</v>
      </c>
      <c r="L15" s="4">
        <v>46</v>
      </c>
      <c r="M15" s="4">
        <v>7947761858</v>
      </c>
      <c r="N15" s="2" t="s">
        <v>57</v>
      </c>
      <c r="O15" s="2" t="s">
        <v>1552</v>
      </c>
      <c r="P15" s="24" t="s">
        <v>1513</v>
      </c>
      <c r="Q15" s="5">
        <v>43951</v>
      </c>
      <c r="R15" s="2" t="s">
        <v>57</v>
      </c>
      <c r="S15" s="2" t="s">
        <v>1552</v>
      </c>
      <c r="T15" s="2">
        <v>0</v>
      </c>
      <c r="U15" s="2">
        <v>0</v>
      </c>
      <c r="V15" s="5">
        <v>43951</v>
      </c>
      <c r="W15" s="2" t="s">
        <v>1561</v>
      </c>
      <c r="IW15" s="7"/>
    </row>
    <row r="16" spans="1:257" ht="15.75" thickBot="1" x14ac:dyDescent="0.3">
      <c r="A16" s="1">
        <v>6</v>
      </c>
      <c r="B16" t="s">
        <v>1245</v>
      </c>
      <c r="C16" s="2" t="s">
        <v>33</v>
      </c>
      <c r="D16" s="2">
        <v>0</v>
      </c>
      <c r="E16" s="2" t="s">
        <v>34</v>
      </c>
      <c r="F16" s="2" t="s">
        <v>120</v>
      </c>
      <c r="G16" s="2" t="s">
        <v>1183</v>
      </c>
      <c r="H16" s="2" t="s">
        <v>1509</v>
      </c>
      <c r="I16" s="4">
        <v>200891</v>
      </c>
      <c r="J16" s="2" t="s">
        <v>37</v>
      </c>
      <c r="K16" s="2" t="s">
        <v>45</v>
      </c>
      <c r="L16" s="4">
        <v>41</v>
      </c>
      <c r="M16" s="4">
        <v>2209105507</v>
      </c>
      <c r="N16" s="2" t="s">
        <v>57</v>
      </c>
      <c r="O16" s="2" t="s">
        <v>1552</v>
      </c>
      <c r="P16" s="24" t="s">
        <v>1513</v>
      </c>
      <c r="Q16" s="5">
        <v>43951</v>
      </c>
      <c r="R16" s="2" t="s">
        <v>57</v>
      </c>
      <c r="S16" s="2" t="s">
        <v>1552</v>
      </c>
      <c r="T16" s="2">
        <v>0</v>
      </c>
      <c r="U16" s="2">
        <v>0</v>
      </c>
      <c r="V16" s="5">
        <v>43951</v>
      </c>
      <c r="W16" s="2" t="s">
        <v>1561</v>
      </c>
      <c r="IW16" s="7"/>
    </row>
    <row r="17" spans="1:257" ht="15.75" thickBot="1" x14ac:dyDescent="0.3">
      <c r="A17" s="1">
        <v>7</v>
      </c>
      <c r="B17" t="s">
        <v>1246</v>
      </c>
      <c r="C17" s="2" t="s">
        <v>33</v>
      </c>
      <c r="D17" s="2">
        <v>0</v>
      </c>
      <c r="E17" s="2" t="s">
        <v>34</v>
      </c>
      <c r="F17" s="2" t="s">
        <v>42</v>
      </c>
      <c r="G17" s="2" t="s">
        <v>249</v>
      </c>
      <c r="H17" s="2" t="s">
        <v>1509</v>
      </c>
      <c r="I17" s="4">
        <v>16670</v>
      </c>
      <c r="J17" s="2" t="s">
        <v>37</v>
      </c>
      <c r="K17" s="2" t="s">
        <v>45</v>
      </c>
      <c r="L17" s="4">
        <v>50</v>
      </c>
      <c r="M17" s="4">
        <v>229148176</v>
      </c>
      <c r="N17" s="2" t="s">
        <v>57</v>
      </c>
      <c r="O17" s="2" t="s">
        <v>1552</v>
      </c>
      <c r="P17" s="24" t="s">
        <v>1513</v>
      </c>
      <c r="Q17" s="5">
        <v>43951</v>
      </c>
      <c r="R17" s="2" t="s">
        <v>57</v>
      </c>
      <c r="S17" s="2" t="s">
        <v>1552</v>
      </c>
      <c r="T17" s="2">
        <v>0</v>
      </c>
      <c r="U17" s="2">
        <v>0</v>
      </c>
      <c r="V17" s="5">
        <v>43951</v>
      </c>
      <c r="W17" s="2" t="s">
        <v>1561</v>
      </c>
      <c r="IW17" s="7"/>
    </row>
    <row r="18" spans="1:257" ht="15.75" thickBot="1" x14ac:dyDescent="0.3">
      <c r="A18" s="1">
        <v>8</v>
      </c>
      <c r="B18" t="s">
        <v>1247</v>
      </c>
      <c r="C18" s="2" t="s">
        <v>33</v>
      </c>
      <c r="D18" s="2">
        <v>0</v>
      </c>
      <c r="E18" s="2" t="s">
        <v>34</v>
      </c>
      <c r="F18" s="2" t="s">
        <v>48</v>
      </c>
      <c r="G18" s="2" t="s">
        <v>266</v>
      </c>
      <c r="H18" s="2" t="s">
        <v>1509</v>
      </c>
      <c r="I18" s="4">
        <v>444817</v>
      </c>
      <c r="J18" s="2" t="s">
        <v>37</v>
      </c>
      <c r="K18" s="2" t="s">
        <v>45</v>
      </c>
      <c r="L18" s="4">
        <v>37</v>
      </c>
      <c r="M18" s="4">
        <v>5979949452</v>
      </c>
      <c r="N18" s="2" t="s">
        <v>57</v>
      </c>
      <c r="O18" s="2" t="s">
        <v>1552</v>
      </c>
      <c r="P18" s="24" t="s">
        <v>1513</v>
      </c>
      <c r="Q18" s="5">
        <v>43951</v>
      </c>
      <c r="R18" s="2" t="s">
        <v>57</v>
      </c>
      <c r="S18" s="2" t="s">
        <v>1552</v>
      </c>
      <c r="T18" s="2">
        <v>0</v>
      </c>
      <c r="U18" s="2">
        <v>0</v>
      </c>
      <c r="V18" s="5">
        <v>43951</v>
      </c>
      <c r="W18" s="2" t="s">
        <v>1561</v>
      </c>
      <c r="IW18" s="7"/>
    </row>
    <row r="19" spans="1:257" ht="15.75" thickBot="1" x14ac:dyDescent="0.3">
      <c r="A19" s="1">
        <v>9</v>
      </c>
      <c r="B19" t="s">
        <v>1248</v>
      </c>
      <c r="C19" s="2" t="s">
        <v>33</v>
      </c>
      <c r="D19" s="2">
        <v>0</v>
      </c>
      <c r="E19" s="2" t="s">
        <v>34</v>
      </c>
      <c r="F19" s="2" t="s">
        <v>48</v>
      </c>
      <c r="G19" s="2" t="s">
        <v>267</v>
      </c>
      <c r="H19" s="2" t="s">
        <v>1509</v>
      </c>
      <c r="I19" s="4">
        <v>8515</v>
      </c>
      <c r="J19" s="2" t="s">
        <v>37</v>
      </c>
      <c r="K19" s="2" t="s">
        <v>45</v>
      </c>
      <c r="L19" s="4">
        <v>55</v>
      </c>
      <c r="M19" s="4">
        <v>319997624</v>
      </c>
      <c r="N19" s="2" t="s">
        <v>57</v>
      </c>
      <c r="O19" s="2" t="s">
        <v>1552</v>
      </c>
      <c r="P19" s="24" t="s">
        <v>1513</v>
      </c>
      <c r="Q19" s="5">
        <v>43951</v>
      </c>
      <c r="R19" s="2" t="s">
        <v>57</v>
      </c>
      <c r="S19" s="2" t="s">
        <v>1552</v>
      </c>
      <c r="T19" s="2">
        <v>0</v>
      </c>
      <c r="U19" s="2">
        <v>0</v>
      </c>
      <c r="V19" s="5">
        <v>43951</v>
      </c>
      <c r="W19" s="2" t="s">
        <v>1561</v>
      </c>
      <c r="IW19" s="7"/>
    </row>
    <row r="20" spans="1:257" ht="15.75" thickBot="1" x14ac:dyDescent="0.3">
      <c r="A20" s="1">
        <v>10</v>
      </c>
      <c r="B20" t="s">
        <v>1249</v>
      </c>
      <c r="C20" s="2" t="s">
        <v>33</v>
      </c>
      <c r="D20" s="2">
        <v>0</v>
      </c>
      <c r="E20" s="2" t="s">
        <v>34</v>
      </c>
      <c r="F20" s="2" t="s">
        <v>48</v>
      </c>
      <c r="G20" s="2" t="s">
        <v>279</v>
      </c>
      <c r="H20" s="2" t="s">
        <v>1509</v>
      </c>
      <c r="I20" s="4">
        <v>80</v>
      </c>
      <c r="J20" s="2" t="s">
        <v>37</v>
      </c>
      <c r="K20" s="2" t="s">
        <v>45</v>
      </c>
      <c r="L20" s="4">
        <v>51</v>
      </c>
      <c r="M20" s="4">
        <v>2787747</v>
      </c>
      <c r="N20" s="2" t="s">
        <v>57</v>
      </c>
      <c r="O20" s="2" t="s">
        <v>1552</v>
      </c>
      <c r="P20" s="24" t="s">
        <v>1513</v>
      </c>
      <c r="Q20" s="5">
        <v>43951</v>
      </c>
      <c r="R20" s="2" t="s">
        <v>57</v>
      </c>
      <c r="S20" s="2" t="s">
        <v>1552</v>
      </c>
      <c r="T20" s="2">
        <v>0</v>
      </c>
      <c r="U20" s="2">
        <v>0</v>
      </c>
      <c r="V20" s="5">
        <v>43951</v>
      </c>
      <c r="W20" s="2" t="s">
        <v>1561</v>
      </c>
      <c r="IW20" s="7"/>
    </row>
    <row r="21" spans="1:257" ht="15.75" thickBot="1" x14ac:dyDescent="0.3">
      <c r="A21" s="1">
        <v>11</v>
      </c>
      <c r="B21" t="s">
        <v>1250</v>
      </c>
      <c r="C21" s="2" t="s">
        <v>33</v>
      </c>
      <c r="D21" s="2">
        <v>0</v>
      </c>
      <c r="E21" s="2" t="s">
        <v>34</v>
      </c>
      <c r="F21" s="2" t="s">
        <v>48</v>
      </c>
      <c r="G21" s="2" t="s">
        <v>298</v>
      </c>
      <c r="H21" s="2" t="s">
        <v>1509</v>
      </c>
      <c r="I21" s="4">
        <v>9844</v>
      </c>
      <c r="J21" s="2" t="s">
        <v>37</v>
      </c>
      <c r="K21" s="2" t="s">
        <v>45</v>
      </c>
      <c r="L21" s="4">
        <v>53</v>
      </c>
      <c r="M21" s="4">
        <v>362911740</v>
      </c>
      <c r="N21" s="2" t="s">
        <v>57</v>
      </c>
      <c r="O21" s="2" t="s">
        <v>1552</v>
      </c>
      <c r="P21" s="24" t="s">
        <v>1513</v>
      </c>
      <c r="Q21" s="5">
        <v>43951</v>
      </c>
      <c r="R21" s="2" t="s">
        <v>57</v>
      </c>
      <c r="S21" s="2" t="s">
        <v>1552</v>
      </c>
      <c r="T21" s="2">
        <v>0</v>
      </c>
      <c r="U21" s="2">
        <v>0</v>
      </c>
      <c r="V21" s="5">
        <v>43951</v>
      </c>
      <c r="W21" s="2" t="s">
        <v>1561</v>
      </c>
      <c r="IW21" s="7"/>
    </row>
    <row r="22" spans="1:257" ht="15.75" thickBot="1" x14ac:dyDescent="0.3">
      <c r="A22" s="1">
        <v>12</v>
      </c>
      <c r="B22" t="s">
        <v>1251</v>
      </c>
      <c r="C22" s="2" t="s">
        <v>33</v>
      </c>
      <c r="D22" s="2">
        <v>0</v>
      </c>
      <c r="E22" s="2" t="s">
        <v>34</v>
      </c>
      <c r="F22" s="2" t="s">
        <v>54</v>
      </c>
      <c r="G22" s="2" t="s">
        <v>329</v>
      </c>
      <c r="H22" s="2" t="s">
        <v>1509</v>
      </c>
      <c r="I22" s="4">
        <v>5383</v>
      </c>
      <c r="J22" s="2" t="s">
        <v>37</v>
      </c>
      <c r="K22" s="2" t="s">
        <v>45</v>
      </c>
      <c r="L22" s="4">
        <v>35</v>
      </c>
      <c r="M22" s="4">
        <v>55545781</v>
      </c>
      <c r="N22" s="2" t="s">
        <v>57</v>
      </c>
      <c r="O22" s="2" t="s">
        <v>1552</v>
      </c>
      <c r="P22" s="24" t="s">
        <v>1513</v>
      </c>
      <c r="Q22" s="5">
        <v>43951</v>
      </c>
      <c r="R22" s="2" t="s">
        <v>57</v>
      </c>
      <c r="S22" s="2" t="s">
        <v>1552</v>
      </c>
      <c r="T22" s="2">
        <v>0</v>
      </c>
      <c r="U22" s="2">
        <v>0</v>
      </c>
      <c r="V22" s="5">
        <v>43951</v>
      </c>
      <c r="W22" s="2" t="s">
        <v>1561</v>
      </c>
      <c r="IW22" s="7"/>
    </row>
    <row r="23" spans="1:257" ht="15.75" thickBot="1" x14ac:dyDescent="0.3">
      <c r="A23" s="1">
        <v>13</v>
      </c>
      <c r="B23" t="s">
        <v>1252</v>
      </c>
      <c r="C23" s="2" t="s">
        <v>33</v>
      </c>
      <c r="D23" s="2">
        <v>0</v>
      </c>
      <c r="E23" s="2" t="s">
        <v>34</v>
      </c>
      <c r="F23" s="2" t="s">
        <v>54</v>
      </c>
      <c r="G23" s="2" t="s">
        <v>378</v>
      </c>
      <c r="H23" s="2" t="s">
        <v>1509</v>
      </c>
      <c r="I23" s="4">
        <v>783404</v>
      </c>
      <c r="J23" s="2" t="s">
        <v>37</v>
      </c>
      <c r="K23" s="2" t="s">
        <v>45</v>
      </c>
      <c r="L23" s="4">
        <v>33</v>
      </c>
      <c r="M23" s="4">
        <v>6483122911</v>
      </c>
      <c r="N23" s="2" t="s">
        <v>57</v>
      </c>
      <c r="O23" s="2" t="s">
        <v>1552</v>
      </c>
      <c r="P23" s="24" t="s">
        <v>1513</v>
      </c>
      <c r="Q23" s="5">
        <v>43951</v>
      </c>
      <c r="R23" s="2" t="s">
        <v>57</v>
      </c>
      <c r="S23" s="2" t="s">
        <v>1552</v>
      </c>
      <c r="T23" s="2">
        <v>0</v>
      </c>
      <c r="U23" s="2">
        <v>0</v>
      </c>
      <c r="V23" s="5">
        <v>43951</v>
      </c>
      <c r="W23" s="2" t="s">
        <v>1561</v>
      </c>
      <c r="IW23" s="7"/>
    </row>
    <row r="24" spans="1:257" ht="15.75" thickBot="1" x14ac:dyDescent="0.3">
      <c r="A24" s="1">
        <v>14</v>
      </c>
      <c r="B24" s="55" t="s">
        <v>1253</v>
      </c>
      <c r="C24" s="2" t="s">
        <v>33</v>
      </c>
      <c r="D24" s="2">
        <v>0</v>
      </c>
      <c r="E24" s="2" t="s">
        <v>34</v>
      </c>
      <c r="F24" s="2" t="s">
        <v>54</v>
      </c>
      <c r="G24" s="2" t="s">
        <v>388</v>
      </c>
      <c r="H24" s="2" t="s">
        <v>1509</v>
      </c>
      <c r="I24" s="4">
        <v>1227</v>
      </c>
      <c r="J24" s="2" t="s">
        <v>37</v>
      </c>
      <c r="K24" s="2" t="s">
        <v>45</v>
      </c>
      <c r="L24" s="4">
        <v>46</v>
      </c>
      <c r="M24" s="4">
        <v>15443939</v>
      </c>
      <c r="N24" s="2" t="s">
        <v>57</v>
      </c>
      <c r="O24" s="2" t="s">
        <v>1552</v>
      </c>
      <c r="P24" s="24" t="s">
        <v>1513</v>
      </c>
      <c r="Q24" s="5">
        <v>43951</v>
      </c>
      <c r="R24" s="2" t="s">
        <v>57</v>
      </c>
      <c r="S24" s="2" t="s">
        <v>1552</v>
      </c>
      <c r="T24" s="2">
        <v>0</v>
      </c>
      <c r="U24" s="2">
        <v>0</v>
      </c>
      <c r="V24" s="5">
        <v>43951</v>
      </c>
      <c r="W24" s="2" t="s">
        <v>1561</v>
      </c>
      <c r="IW24" s="7"/>
    </row>
    <row r="25" spans="1:257" ht="15.75" thickBot="1" x14ac:dyDescent="0.3">
      <c r="A25" s="1">
        <v>15</v>
      </c>
      <c r="B25" s="55" t="s">
        <v>1254</v>
      </c>
      <c r="C25" s="2" t="s">
        <v>33</v>
      </c>
      <c r="D25" s="2">
        <v>0</v>
      </c>
      <c r="E25" s="2" t="s">
        <v>34</v>
      </c>
      <c r="F25" s="2" t="s">
        <v>54</v>
      </c>
      <c r="G25" s="2" t="s">
        <v>418</v>
      </c>
      <c r="H25" s="2" t="s">
        <v>1509</v>
      </c>
      <c r="I25" s="4">
        <v>910</v>
      </c>
      <c r="J25" s="2" t="s">
        <v>37</v>
      </c>
      <c r="K25" s="2" t="s">
        <v>45</v>
      </c>
      <c r="L25" s="4">
        <v>32</v>
      </c>
      <c r="M25" s="4">
        <v>7839278</v>
      </c>
      <c r="N25" s="2" t="s">
        <v>57</v>
      </c>
      <c r="O25" s="2" t="s">
        <v>1552</v>
      </c>
      <c r="P25" s="24" t="s">
        <v>1513</v>
      </c>
      <c r="Q25" s="5">
        <v>43951</v>
      </c>
      <c r="R25" s="2" t="s">
        <v>57</v>
      </c>
      <c r="S25" s="2" t="s">
        <v>1552</v>
      </c>
      <c r="T25" s="2">
        <v>0</v>
      </c>
      <c r="U25" s="2">
        <v>0</v>
      </c>
      <c r="V25" s="5">
        <v>43951</v>
      </c>
      <c r="W25" s="2" t="s">
        <v>1561</v>
      </c>
      <c r="IW25" s="7"/>
    </row>
    <row r="26" spans="1:257" ht="15.75" thickBot="1" x14ac:dyDescent="0.3">
      <c r="A26" s="1">
        <v>16</v>
      </c>
      <c r="B26" s="55" t="s">
        <v>1255</v>
      </c>
      <c r="C26" s="2" t="s">
        <v>33</v>
      </c>
      <c r="D26" s="2">
        <v>0</v>
      </c>
      <c r="E26" s="2" t="s">
        <v>34</v>
      </c>
      <c r="F26" s="2" t="s">
        <v>122</v>
      </c>
      <c r="G26" s="2" t="s">
        <v>1186</v>
      </c>
      <c r="H26" s="2" t="s">
        <v>1509</v>
      </c>
      <c r="I26" s="4">
        <v>319903</v>
      </c>
      <c r="J26" s="2" t="s">
        <v>37</v>
      </c>
      <c r="K26" s="2" t="s">
        <v>45</v>
      </c>
      <c r="L26" s="4">
        <v>49</v>
      </c>
      <c r="M26" s="4">
        <v>10891156648</v>
      </c>
      <c r="N26" s="2" t="s">
        <v>57</v>
      </c>
      <c r="O26" s="2" t="s">
        <v>1552</v>
      </c>
      <c r="P26" s="24" t="s">
        <v>1513</v>
      </c>
      <c r="Q26" s="5">
        <v>43951</v>
      </c>
      <c r="R26" s="2" t="s">
        <v>57</v>
      </c>
      <c r="S26" s="2" t="s">
        <v>1552</v>
      </c>
      <c r="T26" s="2">
        <v>0</v>
      </c>
      <c r="U26" s="2">
        <v>0</v>
      </c>
      <c r="V26" s="5">
        <v>43951</v>
      </c>
      <c r="W26" s="2" t="s">
        <v>1561</v>
      </c>
      <c r="IW26" s="7"/>
    </row>
    <row r="27" spans="1:257" ht="15.75" thickBot="1" x14ac:dyDescent="0.3">
      <c r="A27" s="54">
        <v>17</v>
      </c>
      <c r="B27" s="55" t="s">
        <v>1256</v>
      </c>
      <c r="C27" s="2" t="s">
        <v>33</v>
      </c>
      <c r="D27" s="2">
        <v>0</v>
      </c>
      <c r="E27" s="2" t="s">
        <v>34</v>
      </c>
      <c r="F27" s="2" t="s">
        <v>122</v>
      </c>
      <c r="G27" s="2" t="s">
        <v>1190</v>
      </c>
      <c r="H27" s="2" t="s">
        <v>1509</v>
      </c>
      <c r="I27" s="4">
        <v>115877</v>
      </c>
      <c r="J27" s="2" t="s">
        <v>37</v>
      </c>
      <c r="K27" s="2" t="s">
        <v>45</v>
      </c>
      <c r="L27" s="4">
        <v>38</v>
      </c>
      <c r="M27" s="4">
        <v>1811623295</v>
      </c>
      <c r="N27" s="2" t="s">
        <v>57</v>
      </c>
      <c r="O27" s="2" t="s">
        <v>1552</v>
      </c>
      <c r="P27" s="24" t="s">
        <v>1513</v>
      </c>
      <c r="Q27" s="5">
        <v>43951</v>
      </c>
      <c r="R27" s="2" t="s">
        <v>57</v>
      </c>
      <c r="S27" s="2" t="s">
        <v>1552</v>
      </c>
      <c r="T27" s="2">
        <v>0</v>
      </c>
      <c r="U27" s="2">
        <v>0</v>
      </c>
      <c r="V27" s="5">
        <v>43951</v>
      </c>
      <c r="W27" s="2" t="s">
        <v>1561</v>
      </c>
      <c r="IW27" s="7"/>
    </row>
    <row r="28" spans="1:257" ht="15.75" thickBot="1" x14ac:dyDescent="0.3">
      <c r="A28" s="54">
        <v>18</v>
      </c>
      <c r="B28" s="55" t="s">
        <v>1257</v>
      </c>
      <c r="C28" s="2" t="s">
        <v>33</v>
      </c>
      <c r="D28" s="2">
        <v>0</v>
      </c>
      <c r="E28" s="2" t="s">
        <v>34</v>
      </c>
      <c r="F28" s="2" t="s">
        <v>122</v>
      </c>
      <c r="G28" s="2" t="s">
        <v>1191</v>
      </c>
      <c r="H28" s="2" t="s">
        <v>1509</v>
      </c>
      <c r="I28" s="4">
        <v>6620</v>
      </c>
      <c r="J28" s="2" t="s">
        <v>37</v>
      </c>
      <c r="K28" s="2" t="s">
        <v>45</v>
      </c>
      <c r="L28" s="4">
        <v>41</v>
      </c>
      <c r="M28" s="4">
        <v>74612931</v>
      </c>
      <c r="N28" s="2" t="s">
        <v>57</v>
      </c>
      <c r="O28" s="2" t="s">
        <v>1552</v>
      </c>
      <c r="P28" s="24" t="s">
        <v>1513</v>
      </c>
      <c r="Q28" s="5">
        <v>43951</v>
      </c>
      <c r="R28" s="2" t="s">
        <v>57</v>
      </c>
      <c r="S28" s="2" t="s">
        <v>1552</v>
      </c>
      <c r="T28" s="2">
        <v>0</v>
      </c>
      <c r="U28" s="2">
        <v>0</v>
      </c>
      <c r="V28" s="5">
        <v>43951</v>
      </c>
      <c r="W28" s="2" t="s">
        <v>1561</v>
      </c>
      <c r="IW28" s="7"/>
    </row>
    <row r="29" spans="1:257" ht="15.75" thickBot="1" x14ac:dyDescent="0.3">
      <c r="A29" s="54">
        <v>19</v>
      </c>
      <c r="B29" s="55" t="s">
        <v>1258</v>
      </c>
      <c r="C29" s="2" t="s">
        <v>33</v>
      </c>
      <c r="D29" s="2">
        <v>0</v>
      </c>
      <c r="E29" s="2" t="s">
        <v>34</v>
      </c>
      <c r="F29" s="2" t="s">
        <v>122</v>
      </c>
      <c r="G29" s="2" t="s">
        <v>1192</v>
      </c>
      <c r="H29" s="2" t="s">
        <v>1509</v>
      </c>
      <c r="I29" s="4">
        <v>151</v>
      </c>
      <c r="J29" s="2" t="s">
        <v>37</v>
      </c>
      <c r="K29" s="2" t="s">
        <v>45</v>
      </c>
      <c r="L29" s="4">
        <v>43</v>
      </c>
      <c r="M29" s="4">
        <v>4411847</v>
      </c>
      <c r="N29" s="2" t="s">
        <v>57</v>
      </c>
      <c r="O29" s="2" t="s">
        <v>1552</v>
      </c>
      <c r="P29" s="24" t="s">
        <v>1513</v>
      </c>
      <c r="Q29" s="5">
        <v>43951</v>
      </c>
      <c r="R29" s="2" t="s">
        <v>57</v>
      </c>
      <c r="S29" s="2" t="s">
        <v>1552</v>
      </c>
      <c r="T29" s="2">
        <v>0</v>
      </c>
      <c r="U29" s="2">
        <v>0</v>
      </c>
      <c r="V29" s="5">
        <v>43951</v>
      </c>
      <c r="W29" s="2" t="s">
        <v>1561</v>
      </c>
      <c r="IW29" s="7"/>
    </row>
    <row r="30" spans="1:257" ht="15.75" thickBot="1" x14ac:dyDescent="0.3">
      <c r="A30" s="54">
        <v>20</v>
      </c>
      <c r="B30" s="55" t="s">
        <v>1259</v>
      </c>
      <c r="C30" s="2" t="s">
        <v>33</v>
      </c>
      <c r="D30" s="2">
        <v>0</v>
      </c>
      <c r="E30" s="2" t="s">
        <v>34</v>
      </c>
      <c r="F30" s="2" t="s">
        <v>122</v>
      </c>
      <c r="G30" s="2" t="s">
        <v>1193</v>
      </c>
      <c r="H30" s="2" t="s">
        <v>1509</v>
      </c>
      <c r="I30" s="4">
        <v>378462</v>
      </c>
      <c r="J30" s="2" t="s">
        <v>37</v>
      </c>
      <c r="K30" s="2" t="s">
        <v>45</v>
      </c>
      <c r="L30" s="4">
        <v>40</v>
      </c>
      <c r="M30" s="4">
        <v>4998334900</v>
      </c>
      <c r="N30" s="2" t="s">
        <v>57</v>
      </c>
      <c r="O30" s="2" t="s">
        <v>1552</v>
      </c>
      <c r="P30" s="24" t="s">
        <v>1513</v>
      </c>
      <c r="Q30" s="5">
        <v>43951</v>
      </c>
      <c r="R30" s="2" t="s">
        <v>57</v>
      </c>
      <c r="S30" s="2" t="s">
        <v>1552</v>
      </c>
      <c r="T30" s="2">
        <v>0</v>
      </c>
      <c r="U30" s="2">
        <v>0</v>
      </c>
      <c r="V30" s="5">
        <v>43951</v>
      </c>
      <c r="W30" s="2" t="s">
        <v>1561</v>
      </c>
      <c r="IW30" s="7"/>
    </row>
    <row r="31" spans="1:257" ht="15.75" thickBot="1" x14ac:dyDescent="0.3">
      <c r="A31" s="54">
        <v>21</v>
      </c>
      <c r="B31" s="55" t="s">
        <v>1260</v>
      </c>
      <c r="C31" s="2" t="s">
        <v>33</v>
      </c>
      <c r="D31" s="2">
        <v>0</v>
      </c>
      <c r="E31" s="2" t="s">
        <v>34</v>
      </c>
      <c r="F31" s="2" t="s">
        <v>122</v>
      </c>
      <c r="G31" s="2" t="s">
        <v>1194</v>
      </c>
      <c r="H31" s="2" t="s">
        <v>1509</v>
      </c>
      <c r="I31" s="4">
        <v>149955</v>
      </c>
      <c r="J31" s="2" t="s">
        <v>37</v>
      </c>
      <c r="K31" s="2" t="s">
        <v>45</v>
      </c>
      <c r="L31" s="4">
        <v>42</v>
      </c>
      <c r="M31" s="4">
        <v>2381811934</v>
      </c>
      <c r="N31" s="2" t="s">
        <v>57</v>
      </c>
      <c r="O31" s="2" t="s">
        <v>1552</v>
      </c>
      <c r="P31" s="24" t="s">
        <v>1513</v>
      </c>
      <c r="Q31" s="5">
        <v>43951</v>
      </c>
      <c r="R31" s="2" t="s">
        <v>57</v>
      </c>
      <c r="S31" s="2" t="s">
        <v>1552</v>
      </c>
      <c r="T31" s="2">
        <v>0</v>
      </c>
      <c r="U31" s="2">
        <v>0</v>
      </c>
      <c r="V31" s="5">
        <v>43951</v>
      </c>
      <c r="W31" s="2" t="s">
        <v>1561</v>
      </c>
      <c r="IW31" s="7"/>
    </row>
    <row r="32" spans="1:257" ht="15.75" thickBot="1" x14ac:dyDescent="0.3">
      <c r="A32" s="54">
        <v>22</v>
      </c>
      <c r="B32" s="55" t="s">
        <v>1261</v>
      </c>
      <c r="C32" s="2" t="s">
        <v>33</v>
      </c>
      <c r="D32" s="2">
        <v>0</v>
      </c>
      <c r="E32" s="2" t="s">
        <v>34</v>
      </c>
      <c r="F32" s="2" t="s">
        <v>122</v>
      </c>
      <c r="G32" s="2" t="s">
        <v>1195</v>
      </c>
      <c r="H32" s="2" t="s">
        <v>1509</v>
      </c>
      <c r="I32" s="4">
        <v>16969</v>
      </c>
      <c r="J32" s="2" t="s">
        <v>37</v>
      </c>
      <c r="K32" s="2" t="s">
        <v>45</v>
      </c>
      <c r="L32" s="4">
        <v>40</v>
      </c>
      <c r="M32" s="4">
        <v>188608782</v>
      </c>
      <c r="N32" s="2" t="s">
        <v>57</v>
      </c>
      <c r="O32" s="2" t="s">
        <v>1552</v>
      </c>
      <c r="P32" s="24" t="s">
        <v>1513</v>
      </c>
      <c r="Q32" s="5">
        <v>43951</v>
      </c>
      <c r="R32" s="2" t="s">
        <v>57</v>
      </c>
      <c r="S32" s="2" t="s">
        <v>1552</v>
      </c>
      <c r="T32" s="2">
        <v>0</v>
      </c>
      <c r="U32" s="2">
        <v>0</v>
      </c>
      <c r="V32" s="5">
        <v>43951</v>
      </c>
      <c r="W32" s="2" t="s">
        <v>1561</v>
      </c>
      <c r="IW32" s="7"/>
    </row>
    <row r="33" spans="1:257" ht="15.75" thickBot="1" x14ac:dyDescent="0.3">
      <c r="A33" s="54">
        <v>23</v>
      </c>
      <c r="B33" s="55" t="s">
        <v>1262</v>
      </c>
      <c r="C33" s="2" t="s">
        <v>33</v>
      </c>
      <c r="D33" s="2">
        <v>0</v>
      </c>
      <c r="E33" s="2" t="s">
        <v>34</v>
      </c>
      <c r="F33" s="2" t="s">
        <v>122</v>
      </c>
      <c r="G33" s="2" t="s">
        <v>1199</v>
      </c>
      <c r="H33" s="2" t="s">
        <v>1509</v>
      </c>
      <c r="I33" s="4">
        <v>179894</v>
      </c>
      <c r="J33" s="2" t="s">
        <v>37</v>
      </c>
      <c r="K33" s="2" t="s">
        <v>45</v>
      </c>
      <c r="L33" s="4">
        <v>43</v>
      </c>
      <c r="M33" s="4">
        <v>2612293824</v>
      </c>
      <c r="N33" s="2" t="s">
        <v>57</v>
      </c>
      <c r="O33" s="2" t="s">
        <v>1552</v>
      </c>
      <c r="P33" s="24" t="s">
        <v>1513</v>
      </c>
      <c r="Q33" s="5">
        <v>43951</v>
      </c>
      <c r="R33" s="2" t="s">
        <v>57</v>
      </c>
      <c r="S33" s="2" t="s">
        <v>1552</v>
      </c>
      <c r="T33" s="2">
        <v>0</v>
      </c>
      <c r="U33" s="2">
        <v>0</v>
      </c>
      <c r="V33" s="5">
        <v>43951</v>
      </c>
      <c r="W33" s="2" t="s">
        <v>1561</v>
      </c>
      <c r="IW33" s="7"/>
    </row>
    <row r="34" spans="1:257" ht="15.75" thickBot="1" x14ac:dyDescent="0.3">
      <c r="A34" s="54">
        <v>24</v>
      </c>
      <c r="B34" s="55" t="s">
        <v>1263</v>
      </c>
      <c r="C34" s="2" t="s">
        <v>33</v>
      </c>
      <c r="D34" s="2">
        <v>0</v>
      </c>
      <c r="E34" s="2" t="s">
        <v>34</v>
      </c>
      <c r="F34" s="2" t="s">
        <v>122</v>
      </c>
      <c r="G34" s="2" t="s">
        <v>1201</v>
      </c>
      <c r="H34" s="2" t="s">
        <v>1509</v>
      </c>
      <c r="I34" s="4">
        <v>1461372</v>
      </c>
      <c r="J34" s="2" t="s">
        <v>37</v>
      </c>
      <c r="K34" s="2" t="s">
        <v>45</v>
      </c>
      <c r="L34" s="4">
        <v>45</v>
      </c>
      <c r="M34" s="4">
        <v>16876626363</v>
      </c>
      <c r="N34" s="2" t="s">
        <v>57</v>
      </c>
      <c r="O34" s="2" t="s">
        <v>1552</v>
      </c>
      <c r="P34" s="24" t="s">
        <v>1513</v>
      </c>
      <c r="Q34" s="5">
        <v>43951</v>
      </c>
      <c r="R34" s="2" t="s">
        <v>57</v>
      </c>
      <c r="S34" s="2" t="s">
        <v>1552</v>
      </c>
      <c r="T34" s="2">
        <v>0</v>
      </c>
      <c r="U34" s="2">
        <v>0</v>
      </c>
      <c r="V34" s="5">
        <v>43951</v>
      </c>
      <c r="W34" s="2" t="s">
        <v>1561</v>
      </c>
      <c r="IW34" s="7"/>
    </row>
    <row r="35" spans="1:257" ht="15.75" thickBot="1" x14ac:dyDescent="0.3">
      <c r="A35" s="54">
        <v>25</v>
      </c>
      <c r="B35" s="55" t="s">
        <v>1264</v>
      </c>
      <c r="C35" s="2" t="s">
        <v>33</v>
      </c>
      <c r="D35" s="2">
        <v>0</v>
      </c>
      <c r="E35" s="2" t="s">
        <v>34</v>
      </c>
      <c r="F35" s="2" t="s">
        <v>122</v>
      </c>
      <c r="G35" s="2" t="s">
        <v>1202</v>
      </c>
      <c r="H35" s="2" t="s">
        <v>1509</v>
      </c>
      <c r="I35" s="4">
        <v>103173</v>
      </c>
      <c r="J35" s="2" t="s">
        <v>37</v>
      </c>
      <c r="K35" s="2" t="s">
        <v>45</v>
      </c>
      <c r="L35" s="4">
        <v>42</v>
      </c>
      <c r="M35" s="4">
        <v>1383942620</v>
      </c>
      <c r="N35" s="2" t="s">
        <v>57</v>
      </c>
      <c r="O35" s="2" t="s">
        <v>1552</v>
      </c>
      <c r="P35" s="24" t="s">
        <v>1513</v>
      </c>
      <c r="Q35" s="5">
        <v>43951</v>
      </c>
      <c r="R35" s="2" t="s">
        <v>57</v>
      </c>
      <c r="S35" s="2" t="s">
        <v>1552</v>
      </c>
      <c r="T35" s="2">
        <v>0</v>
      </c>
      <c r="U35" s="2">
        <v>0</v>
      </c>
      <c r="V35" s="5">
        <v>43951</v>
      </c>
      <c r="W35" s="2" t="s">
        <v>1561</v>
      </c>
      <c r="IW35" s="7"/>
    </row>
    <row r="36" spans="1:257" ht="15.75" thickBot="1" x14ac:dyDescent="0.3">
      <c r="A36" s="54">
        <v>26</v>
      </c>
      <c r="B36" s="55" t="s">
        <v>1265</v>
      </c>
      <c r="C36" s="2" t="s">
        <v>33</v>
      </c>
      <c r="D36" s="2">
        <v>0</v>
      </c>
      <c r="E36" s="2" t="s">
        <v>34</v>
      </c>
      <c r="F36" s="2" t="s">
        <v>122</v>
      </c>
      <c r="G36" s="2" t="s">
        <v>1203</v>
      </c>
      <c r="H36" s="2" t="s">
        <v>1509</v>
      </c>
      <c r="I36" s="4">
        <v>995508</v>
      </c>
      <c r="J36" s="2" t="s">
        <v>37</v>
      </c>
      <c r="K36" s="2" t="s">
        <v>45</v>
      </c>
      <c r="L36" s="4">
        <v>43</v>
      </c>
      <c r="M36" s="4">
        <v>16184785809</v>
      </c>
      <c r="N36" s="2" t="s">
        <v>57</v>
      </c>
      <c r="O36" s="2" t="s">
        <v>1552</v>
      </c>
      <c r="P36" s="24" t="s">
        <v>1513</v>
      </c>
      <c r="Q36" s="5">
        <v>43951</v>
      </c>
      <c r="R36" s="2" t="s">
        <v>57</v>
      </c>
      <c r="S36" s="2" t="s">
        <v>1552</v>
      </c>
      <c r="T36" s="2">
        <v>0</v>
      </c>
      <c r="U36" s="2">
        <v>0</v>
      </c>
      <c r="V36" s="5">
        <v>43951</v>
      </c>
      <c r="W36" s="2" t="s">
        <v>1561</v>
      </c>
      <c r="IW36" s="7"/>
    </row>
    <row r="37" spans="1:257" ht="15.75" thickBot="1" x14ac:dyDescent="0.3">
      <c r="A37" s="54">
        <v>27</v>
      </c>
      <c r="B37" s="55" t="s">
        <v>1266</v>
      </c>
      <c r="C37" s="2" t="s">
        <v>33</v>
      </c>
      <c r="D37" s="2">
        <v>0</v>
      </c>
      <c r="E37" s="2" t="s">
        <v>34</v>
      </c>
      <c r="F37" s="2" t="s">
        <v>122</v>
      </c>
      <c r="G37" s="2" t="s">
        <v>1185</v>
      </c>
      <c r="H37" s="2" t="s">
        <v>1509</v>
      </c>
      <c r="I37" s="4">
        <v>979693</v>
      </c>
      <c r="J37" s="2" t="s">
        <v>37</v>
      </c>
      <c r="K37" s="2" t="s">
        <v>45</v>
      </c>
      <c r="L37" s="4">
        <v>44</v>
      </c>
      <c r="M37" s="4">
        <v>18863778225</v>
      </c>
      <c r="N37" s="2" t="s">
        <v>57</v>
      </c>
      <c r="O37" s="2" t="s">
        <v>1552</v>
      </c>
      <c r="P37" s="24" t="s">
        <v>1513</v>
      </c>
      <c r="Q37" s="5">
        <v>43951</v>
      </c>
      <c r="R37" s="2" t="s">
        <v>57</v>
      </c>
      <c r="S37" s="2" t="s">
        <v>1552</v>
      </c>
      <c r="T37" s="2">
        <v>0</v>
      </c>
      <c r="U37" s="2">
        <v>0</v>
      </c>
      <c r="V37" s="5">
        <v>43951</v>
      </c>
      <c r="W37" s="2" t="s">
        <v>1561</v>
      </c>
      <c r="IW37" s="7"/>
    </row>
    <row r="38" spans="1:257" ht="15.75" thickBot="1" x14ac:dyDescent="0.3">
      <c r="A38" s="54">
        <v>28</v>
      </c>
      <c r="B38" s="55" t="s">
        <v>1267</v>
      </c>
      <c r="C38" s="2" t="s">
        <v>33</v>
      </c>
      <c r="D38" s="2">
        <v>0</v>
      </c>
      <c r="E38" s="2" t="s">
        <v>34</v>
      </c>
      <c r="F38" s="2" t="s">
        <v>72</v>
      </c>
      <c r="G38" s="2" t="s">
        <v>499</v>
      </c>
      <c r="H38" s="2" t="s">
        <v>1509</v>
      </c>
      <c r="I38" s="4">
        <v>21014</v>
      </c>
      <c r="J38" s="2" t="s">
        <v>37</v>
      </c>
      <c r="K38" s="2" t="s">
        <v>45</v>
      </c>
      <c r="L38" s="4">
        <v>41</v>
      </c>
      <c r="M38" s="4">
        <v>543914786</v>
      </c>
      <c r="N38" s="2" t="s">
        <v>57</v>
      </c>
      <c r="O38" s="2" t="s">
        <v>1552</v>
      </c>
      <c r="P38" s="24" t="s">
        <v>1513</v>
      </c>
      <c r="Q38" s="5">
        <v>43951</v>
      </c>
      <c r="R38" s="2" t="s">
        <v>57</v>
      </c>
      <c r="S38" s="2" t="s">
        <v>1552</v>
      </c>
      <c r="T38" s="2">
        <v>0</v>
      </c>
      <c r="U38" s="2">
        <v>0</v>
      </c>
      <c r="V38" s="5">
        <v>43951</v>
      </c>
      <c r="W38" s="2" t="s">
        <v>1561</v>
      </c>
      <c r="IW38" s="7"/>
    </row>
    <row r="39" spans="1:257" ht="15.75" thickBot="1" x14ac:dyDescent="0.3">
      <c r="A39" s="54">
        <v>29</v>
      </c>
      <c r="B39" s="55" t="s">
        <v>1268</v>
      </c>
      <c r="C39" s="2" t="s">
        <v>33</v>
      </c>
      <c r="D39" s="2">
        <v>0</v>
      </c>
      <c r="E39" s="2" t="s">
        <v>34</v>
      </c>
      <c r="F39" s="2" t="s">
        <v>78</v>
      </c>
      <c r="G39" s="2" t="s">
        <v>518</v>
      </c>
      <c r="H39" s="2" t="s">
        <v>1509</v>
      </c>
      <c r="I39" s="4">
        <v>14393</v>
      </c>
      <c r="J39" s="2" t="s">
        <v>37</v>
      </c>
      <c r="K39" s="2" t="s">
        <v>45</v>
      </c>
      <c r="L39" s="4">
        <v>43</v>
      </c>
      <c r="M39" s="4">
        <v>160910406</v>
      </c>
      <c r="N39" s="2" t="s">
        <v>57</v>
      </c>
      <c r="O39" s="2" t="s">
        <v>1552</v>
      </c>
      <c r="P39" s="24" t="s">
        <v>1513</v>
      </c>
      <c r="Q39" s="5">
        <v>43951</v>
      </c>
      <c r="R39" s="2" t="s">
        <v>57</v>
      </c>
      <c r="S39" s="2" t="s">
        <v>1552</v>
      </c>
      <c r="T39" s="2">
        <v>0</v>
      </c>
      <c r="U39" s="2">
        <v>0</v>
      </c>
      <c r="V39" s="5">
        <v>43951</v>
      </c>
      <c r="W39" s="2" t="s">
        <v>1561</v>
      </c>
      <c r="IW39" s="7"/>
    </row>
    <row r="40" spans="1:257" ht="15.75" thickBot="1" x14ac:dyDescent="0.3">
      <c r="A40" s="54">
        <v>30</v>
      </c>
      <c r="B40" s="55" t="s">
        <v>1269</v>
      </c>
      <c r="C40" s="2" t="s">
        <v>33</v>
      </c>
      <c r="D40" s="2">
        <v>0</v>
      </c>
      <c r="E40" s="2" t="s">
        <v>34</v>
      </c>
      <c r="F40" s="2" t="s">
        <v>78</v>
      </c>
      <c r="G40" s="2" t="s">
        <v>536</v>
      </c>
      <c r="H40" s="2" t="s">
        <v>1509</v>
      </c>
      <c r="I40" s="4">
        <v>25968</v>
      </c>
      <c r="J40" s="2" t="s">
        <v>37</v>
      </c>
      <c r="K40" s="2" t="s">
        <v>45</v>
      </c>
      <c r="L40" s="4">
        <v>39</v>
      </c>
      <c r="M40" s="4">
        <v>473997715</v>
      </c>
      <c r="N40" s="2" t="s">
        <v>57</v>
      </c>
      <c r="O40" s="2" t="s">
        <v>1552</v>
      </c>
      <c r="P40" s="24" t="s">
        <v>1513</v>
      </c>
      <c r="Q40" s="5">
        <v>43951</v>
      </c>
      <c r="R40" s="2" t="s">
        <v>57</v>
      </c>
      <c r="S40" s="2" t="s">
        <v>1552</v>
      </c>
      <c r="T40" s="2">
        <v>0</v>
      </c>
      <c r="U40" s="2">
        <v>0</v>
      </c>
      <c r="V40" s="5">
        <v>43951</v>
      </c>
      <c r="W40" s="2" t="s">
        <v>1561</v>
      </c>
      <c r="IW40" s="7"/>
    </row>
    <row r="41" spans="1:257" ht="15.75" thickBot="1" x14ac:dyDescent="0.3">
      <c r="A41" s="54">
        <v>31</v>
      </c>
      <c r="B41" s="55" t="s">
        <v>1270</v>
      </c>
      <c r="C41" s="2" t="s">
        <v>33</v>
      </c>
      <c r="D41" s="2">
        <v>0</v>
      </c>
      <c r="E41" s="2" t="s">
        <v>34</v>
      </c>
      <c r="F41" s="2" t="s">
        <v>78</v>
      </c>
      <c r="G41" s="2" t="s">
        <v>538</v>
      </c>
      <c r="H41" s="2" t="s">
        <v>1509</v>
      </c>
      <c r="I41" s="4">
        <v>6452</v>
      </c>
      <c r="J41" s="2" t="s">
        <v>37</v>
      </c>
      <c r="K41" s="2" t="s">
        <v>45</v>
      </c>
      <c r="L41" s="4">
        <v>36</v>
      </c>
      <c r="M41" s="4">
        <v>156283993</v>
      </c>
      <c r="N41" s="2" t="s">
        <v>57</v>
      </c>
      <c r="O41" s="2" t="s">
        <v>1552</v>
      </c>
      <c r="P41" s="24" t="s">
        <v>1513</v>
      </c>
      <c r="Q41" s="5">
        <v>43951</v>
      </c>
      <c r="R41" s="2" t="s">
        <v>57</v>
      </c>
      <c r="S41" s="2" t="s">
        <v>1552</v>
      </c>
      <c r="T41" s="2">
        <v>0</v>
      </c>
      <c r="U41" s="2">
        <v>0</v>
      </c>
      <c r="V41" s="5">
        <v>43951</v>
      </c>
      <c r="W41" s="2" t="s">
        <v>1561</v>
      </c>
      <c r="IW41" s="7"/>
    </row>
    <row r="42" spans="1:257" ht="15.75" thickBot="1" x14ac:dyDescent="0.3">
      <c r="A42" s="54">
        <v>32</v>
      </c>
      <c r="B42" s="55" t="s">
        <v>1271</v>
      </c>
      <c r="C42" s="2" t="s">
        <v>33</v>
      </c>
      <c r="D42" s="2">
        <v>0</v>
      </c>
      <c r="E42" s="2" t="s">
        <v>34</v>
      </c>
      <c r="F42" s="2" t="s">
        <v>78</v>
      </c>
      <c r="G42" s="2" t="s">
        <v>540</v>
      </c>
      <c r="H42" s="2" t="s">
        <v>1509</v>
      </c>
      <c r="I42" s="4">
        <v>515140</v>
      </c>
      <c r="J42" s="2" t="s">
        <v>37</v>
      </c>
      <c r="K42" s="2" t="s">
        <v>45</v>
      </c>
      <c r="L42" s="4">
        <v>38</v>
      </c>
      <c r="M42" s="4">
        <v>6669375756</v>
      </c>
      <c r="N42" s="2" t="s">
        <v>57</v>
      </c>
      <c r="O42" s="2" t="s">
        <v>1552</v>
      </c>
      <c r="P42" s="24" t="s">
        <v>1513</v>
      </c>
      <c r="Q42" s="5">
        <v>43951</v>
      </c>
      <c r="R42" s="2" t="s">
        <v>57</v>
      </c>
      <c r="S42" s="2" t="s">
        <v>1552</v>
      </c>
      <c r="T42" s="2">
        <v>0</v>
      </c>
      <c r="U42" s="2">
        <v>0</v>
      </c>
      <c r="V42" s="5">
        <v>43951</v>
      </c>
      <c r="W42" s="2" t="s">
        <v>1561</v>
      </c>
      <c r="IW42" s="7"/>
    </row>
    <row r="43" spans="1:257" ht="15.75" thickBot="1" x14ac:dyDescent="0.3">
      <c r="A43" s="54">
        <v>33</v>
      </c>
      <c r="B43" s="55" t="s">
        <v>1272</v>
      </c>
      <c r="C43" s="2" t="s">
        <v>33</v>
      </c>
      <c r="D43" s="2">
        <v>0</v>
      </c>
      <c r="E43" s="2" t="s">
        <v>34</v>
      </c>
      <c r="F43" s="2" t="s">
        <v>83</v>
      </c>
      <c r="G43" s="2" t="s">
        <v>559</v>
      </c>
      <c r="H43" s="2" t="s">
        <v>1509</v>
      </c>
      <c r="I43" s="4">
        <v>7</v>
      </c>
      <c r="J43" s="2" t="s">
        <v>37</v>
      </c>
      <c r="K43" s="2" t="s">
        <v>45</v>
      </c>
      <c r="L43" s="4">
        <v>40</v>
      </c>
      <c r="M43" s="4">
        <v>79117</v>
      </c>
      <c r="N43" s="2" t="s">
        <v>57</v>
      </c>
      <c r="O43" s="2" t="s">
        <v>1552</v>
      </c>
      <c r="P43" s="24" t="s">
        <v>1513</v>
      </c>
      <c r="Q43" s="5">
        <v>43951</v>
      </c>
      <c r="R43" s="2" t="s">
        <v>57</v>
      </c>
      <c r="S43" s="2" t="s">
        <v>1552</v>
      </c>
      <c r="T43" s="2">
        <v>0</v>
      </c>
      <c r="U43" s="2">
        <v>0</v>
      </c>
      <c r="V43" s="5">
        <v>43951</v>
      </c>
      <c r="W43" s="2" t="s">
        <v>1561</v>
      </c>
      <c r="IW43" s="7"/>
    </row>
    <row r="44" spans="1:257" ht="15.75" thickBot="1" x14ac:dyDescent="0.3">
      <c r="A44" s="54">
        <v>34</v>
      </c>
      <c r="B44" s="55" t="s">
        <v>1273</v>
      </c>
      <c r="C44" s="2" t="s">
        <v>33</v>
      </c>
      <c r="D44" s="2">
        <v>0</v>
      </c>
      <c r="E44" s="2" t="s">
        <v>34</v>
      </c>
      <c r="F44" s="2" t="s">
        <v>87</v>
      </c>
      <c r="G44" s="2" t="s">
        <v>612</v>
      </c>
      <c r="H44" s="2" t="s">
        <v>1509</v>
      </c>
      <c r="I44" s="4">
        <v>3634</v>
      </c>
      <c r="J44" s="2" t="s">
        <v>37</v>
      </c>
      <c r="K44" s="2" t="s">
        <v>45</v>
      </c>
      <c r="L44" s="4">
        <v>42</v>
      </c>
      <c r="M44" s="4">
        <v>105124933</v>
      </c>
      <c r="N44" s="2" t="s">
        <v>57</v>
      </c>
      <c r="O44" s="2" t="s">
        <v>1552</v>
      </c>
      <c r="P44" s="24" t="s">
        <v>1513</v>
      </c>
      <c r="Q44" s="5">
        <v>43951</v>
      </c>
      <c r="R44" s="2" t="s">
        <v>57</v>
      </c>
      <c r="S44" s="2" t="s">
        <v>1552</v>
      </c>
      <c r="T44" s="2">
        <v>0</v>
      </c>
      <c r="U44" s="2">
        <v>0</v>
      </c>
      <c r="V44" s="5">
        <v>43951</v>
      </c>
      <c r="W44" s="2" t="s">
        <v>1561</v>
      </c>
      <c r="IW44" s="7"/>
    </row>
    <row r="45" spans="1:257" ht="15.75" thickBot="1" x14ac:dyDescent="0.3">
      <c r="A45" s="54">
        <v>35</v>
      </c>
      <c r="B45" s="55" t="s">
        <v>1274</v>
      </c>
      <c r="C45" s="2" t="s">
        <v>33</v>
      </c>
      <c r="D45" s="2">
        <v>0</v>
      </c>
      <c r="E45" s="2" t="s">
        <v>34</v>
      </c>
      <c r="F45" s="2" t="s">
        <v>87</v>
      </c>
      <c r="G45" s="2" t="s">
        <v>644</v>
      </c>
      <c r="H45" s="2" t="s">
        <v>1509</v>
      </c>
      <c r="I45" s="4">
        <v>1535</v>
      </c>
      <c r="J45" s="2" t="s">
        <v>37</v>
      </c>
      <c r="K45" s="2" t="s">
        <v>45</v>
      </c>
      <c r="L45" s="4">
        <v>43</v>
      </c>
      <c r="M45" s="4">
        <v>72705171</v>
      </c>
      <c r="N45" s="2" t="s">
        <v>57</v>
      </c>
      <c r="O45" s="2" t="s">
        <v>1552</v>
      </c>
      <c r="P45" s="24" t="s">
        <v>1513</v>
      </c>
      <c r="Q45" s="5">
        <v>43951</v>
      </c>
      <c r="R45" s="2" t="s">
        <v>57</v>
      </c>
      <c r="S45" s="2" t="s">
        <v>1552</v>
      </c>
      <c r="T45" s="2">
        <v>0</v>
      </c>
      <c r="U45" s="2">
        <v>0</v>
      </c>
      <c r="V45" s="5">
        <v>43951</v>
      </c>
      <c r="W45" s="2" t="s">
        <v>1561</v>
      </c>
      <c r="IW45" s="7"/>
    </row>
    <row r="46" spans="1:257" ht="15.75" thickBot="1" x14ac:dyDescent="0.3">
      <c r="A46" s="54">
        <v>36</v>
      </c>
      <c r="B46" s="55" t="s">
        <v>1275</v>
      </c>
      <c r="C46" s="2" t="s">
        <v>33</v>
      </c>
      <c r="D46" s="2">
        <v>0</v>
      </c>
      <c r="E46" s="2" t="s">
        <v>34</v>
      </c>
      <c r="F46" s="2" t="s">
        <v>95</v>
      </c>
      <c r="G46" s="2" t="s">
        <v>725</v>
      </c>
      <c r="H46" s="2" t="s">
        <v>1509</v>
      </c>
      <c r="I46" s="4">
        <v>209999</v>
      </c>
      <c r="J46" s="2" t="s">
        <v>37</v>
      </c>
      <c r="K46" s="2" t="s">
        <v>45</v>
      </c>
      <c r="L46" s="4">
        <v>42</v>
      </c>
      <c r="M46" s="4">
        <v>4327286827</v>
      </c>
      <c r="N46" s="2" t="s">
        <v>57</v>
      </c>
      <c r="O46" s="2" t="s">
        <v>1552</v>
      </c>
      <c r="P46" s="24" t="s">
        <v>1513</v>
      </c>
      <c r="Q46" s="5">
        <v>43951</v>
      </c>
      <c r="R46" s="2" t="s">
        <v>57</v>
      </c>
      <c r="S46" s="2" t="s">
        <v>1552</v>
      </c>
      <c r="T46" s="2">
        <v>0</v>
      </c>
      <c r="U46" s="2">
        <v>0</v>
      </c>
      <c r="V46" s="5">
        <v>43951</v>
      </c>
      <c r="W46" s="2" t="s">
        <v>1561</v>
      </c>
      <c r="IW46" s="7"/>
    </row>
    <row r="47" spans="1:257" ht="15.75" thickBot="1" x14ac:dyDescent="0.3">
      <c r="A47" s="54">
        <v>37</v>
      </c>
      <c r="B47" s="55" t="s">
        <v>1276</v>
      </c>
      <c r="C47" s="2" t="s">
        <v>33</v>
      </c>
      <c r="D47" s="2">
        <v>0</v>
      </c>
      <c r="E47" s="2" t="s">
        <v>34</v>
      </c>
      <c r="F47" s="2" t="s">
        <v>95</v>
      </c>
      <c r="G47" s="2" t="s">
        <v>728</v>
      </c>
      <c r="H47" s="2" t="s">
        <v>1509</v>
      </c>
      <c r="I47" s="4">
        <v>2530</v>
      </c>
      <c r="J47" s="2" t="s">
        <v>37</v>
      </c>
      <c r="K47" s="2" t="s">
        <v>45</v>
      </c>
      <c r="L47" s="4">
        <v>44</v>
      </c>
      <c r="M47" s="4">
        <v>120363745</v>
      </c>
      <c r="N47" s="2" t="s">
        <v>57</v>
      </c>
      <c r="O47" s="2" t="s">
        <v>1552</v>
      </c>
      <c r="P47" s="24" t="s">
        <v>1513</v>
      </c>
      <c r="Q47" s="5">
        <v>43951</v>
      </c>
      <c r="R47" s="2" t="s">
        <v>57</v>
      </c>
      <c r="S47" s="2" t="s">
        <v>1552</v>
      </c>
      <c r="T47" s="2">
        <v>0</v>
      </c>
      <c r="U47" s="2">
        <v>0</v>
      </c>
      <c r="V47" s="5">
        <v>43951</v>
      </c>
      <c r="W47" s="2" t="s">
        <v>1561</v>
      </c>
      <c r="IW47" s="7"/>
    </row>
    <row r="48" spans="1:257" ht="15.75" thickBot="1" x14ac:dyDescent="0.3">
      <c r="A48" s="54">
        <v>38</v>
      </c>
      <c r="B48" s="55" t="s">
        <v>1277</v>
      </c>
      <c r="C48" s="2" t="s">
        <v>33</v>
      </c>
      <c r="D48" s="2">
        <v>0</v>
      </c>
      <c r="E48" s="2" t="s">
        <v>34</v>
      </c>
      <c r="F48" s="2" t="s">
        <v>95</v>
      </c>
      <c r="G48" s="2" t="s">
        <v>732</v>
      </c>
      <c r="H48" s="2" t="s">
        <v>1509</v>
      </c>
      <c r="I48" s="4">
        <v>35263</v>
      </c>
      <c r="J48" s="2" t="s">
        <v>37</v>
      </c>
      <c r="K48" s="2" t="s">
        <v>45</v>
      </c>
      <c r="L48" s="4">
        <v>43</v>
      </c>
      <c r="M48" s="4">
        <v>776069652</v>
      </c>
      <c r="N48" s="2" t="s">
        <v>57</v>
      </c>
      <c r="O48" s="2" t="s">
        <v>1552</v>
      </c>
      <c r="P48" s="24" t="s">
        <v>1513</v>
      </c>
      <c r="Q48" s="5">
        <v>43951</v>
      </c>
      <c r="R48" s="2" t="s">
        <v>57</v>
      </c>
      <c r="S48" s="2" t="s">
        <v>1552</v>
      </c>
      <c r="T48" s="2">
        <v>0</v>
      </c>
      <c r="U48" s="2">
        <v>0</v>
      </c>
      <c r="V48" s="5">
        <v>43951</v>
      </c>
      <c r="W48" s="2" t="s">
        <v>1561</v>
      </c>
      <c r="IW48" s="7"/>
    </row>
    <row r="49" spans="1:257" ht="15.75" thickBot="1" x14ac:dyDescent="0.3">
      <c r="A49" s="54">
        <v>39</v>
      </c>
      <c r="B49" s="55" t="s">
        <v>1278</v>
      </c>
      <c r="C49" s="2" t="s">
        <v>33</v>
      </c>
      <c r="D49" s="2">
        <v>0</v>
      </c>
      <c r="E49" s="2" t="s">
        <v>34</v>
      </c>
      <c r="F49" s="2" t="s">
        <v>95</v>
      </c>
      <c r="G49" s="2" t="s">
        <v>733</v>
      </c>
      <c r="H49" s="2" t="s">
        <v>1509</v>
      </c>
      <c r="I49" s="4">
        <v>2757</v>
      </c>
      <c r="J49" s="2" t="s">
        <v>37</v>
      </c>
      <c r="K49" s="2" t="s">
        <v>45</v>
      </c>
      <c r="L49" s="4">
        <v>43</v>
      </c>
      <c r="M49" s="4">
        <v>80463667</v>
      </c>
      <c r="N49" s="2" t="s">
        <v>57</v>
      </c>
      <c r="O49" s="2" t="s">
        <v>1552</v>
      </c>
      <c r="P49" s="24" t="s">
        <v>1513</v>
      </c>
      <c r="Q49" s="5">
        <v>43951</v>
      </c>
      <c r="R49" s="2" t="s">
        <v>57</v>
      </c>
      <c r="S49" s="2" t="s">
        <v>1552</v>
      </c>
      <c r="T49" s="2">
        <v>0</v>
      </c>
      <c r="U49" s="2">
        <v>0</v>
      </c>
      <c r="V49" s="5">
        <v>43951</v>
      </c>
      <c r="W49" s="2" t="s">
        <v>1561</v>
      </c>
      <c r="IW49" s="7"/>
    </row>
    <row r="50" spans="1:257" ht="15.75" thickBot="1" x14ac:dyDescent="0.3">
      <c r="A50" s="54">
        <v>40</v>
      </c>
      <c r="B50" s="55" t="s">
        <v>1279</v>
      </c>
      <c r="C50" s="2" t="s">
        <v>33</v>
      </c>
      <c r="D50" s="2">
        <v>0</v>
      </c>
      <c r="E50" s="2" t="s">
        <v>34</v>
      </c>
      <c r="F50" s="2" t="s">
        <v>95</v>
      </c>
      <c r="G50" s="2" t="s">
        <v>722</v>
      </c>
      <c r="H50" s="2" t="s">
        <v>1509</v>
      </c>
      <c r="I50" s="4">
        <v>286491</v>
      </c>
      <c r="J50" s="2" t="s">
        <v>37</v>
      </c>
      <c r="K50" s="2" t="s">
        <v>45</v>
      </c>
      <c r="L50" s="4">
        <v>42</v>
      </c>
      <c r="M50" s="4">
        <v>8413180857</v>
      </c>
      <c r="N50" s="2" t="s">
        <v>57</v>
      </c>
      <c r="O50" s="2" t="s">
        <v>1552</v>
      </c>
      <c r="P50" s="24" t="s">
        <v>1513</v>
      </c>
      <c r="Q50" s="5">
        <v>43951</v>
      </c>
      <c r="R50" s="2" t="s">
        <v>57</v>
      </c>
      <c r="S50" s="2" t="s">
        <v>1552</v>
      </c>
      <c r="T50" s="2">
        <v>0</v>
      </c>
      <c r="U50" s="2">
        <v>0</v>
      </c>
      <c r="V50" s="5">
        <v>43951</v>
      </c>
      <c r="W50" s="2" t="s">
        <v>1561</v>
      </c>
      <c r="IW50" s="7"/>
    </row>
    <row r="51" spans="1:257" ht="15.75" thickBot="1" x14ac:dyDescent="0.3">
      <c r="A51" s="54">
        <v>41</v>
      </c>
      <c r="B51" s="55" t="s">
        <v>1280</v>
      </c>
      <c r="C51" s="2" t="s">
        <v>33</v>
      </c>
      <c r="D51" s="2">
        <v>0</v>
      </c>
      <c r="E51" s="2" t="s">
        <v>34</v>
      </c>
      <c r="F51" s="2" t="s">
        <v>95</v>
      </c>
      <c r="G51" s="2" t="s">
        <v>742</v>
      </c>
      <c r="H51" s="2" t="s">
        <v>1509</v>
      </c>
      <c r="I51" s="4">
        <v>50220</v>
      </c>
      <c r="J51" s="2" t="s">
        <v>37</v>
      </c>
      <c r="K51" s="2" t="s">
        <v>45</v>
      </c>
      <c r="L51" s="4">
        <v>39</v>
      </c>
      <c r="M51" s="4">
        <v>529048285</v>
      </c>
      <c r="N51" s="2" t="s">
        <v>57</v>
      </c>
      <c r="O51" s="2" t="s">
        <v>1552</v>
      </c>
      <c r="P51" s="24" t="s">
        <v>1513</v>
      </c>
      <c r="Q51" s="5">
        <v>43951</v>
      </c>
      <c r="R51" s="2" t="s">
        <v>57</v>
      </c>
      <c r="S51" s="2" t="s">
        <v>1552</v>
      </c>
      <c r="T51" s="2">
        <v>0</v>
      </c>
      <c r="U51" s="2">
        <v>0</v>
      </c>
      <c r="V51" s="5">
        <v>43951</v>
      </c>
      <c r="W51" s="2" t="s">
        <v>1561</v>
      </c>
      <c r="IW51" s="7"/>
    </row>
    <row r="52" spans="1:257" ht="15.75" thickBot="1" x14ac:dyDescent="0.3">
      <c r="A52" s="54">
        <v>42</v>
      </c>
      <c r="B52" s="55" t="s">
        <v>1281</v>
      </c>
      <c r="C52" s="2" t="s">
        <v>33</v>
      </c>
      <c r="D52" s="2">
        <v>0</v>
      </c>
      <c r="E52" s="2" t="s">
        <v>34</v>
      </c>
      <c r="F52" s="2" t="s">
        <v>95</v>
      </c>
      <c r="G52" s="2" t="s">
        <v>743</v>
      </c>
      <c r="H52" s="2" t="s">
        <v>1509</v>
      </c>
      <c r="I52" s="4">
        <v>61992</v>
      </c>
      <c r="J52" s="2" t="s">
        <v>37</v>
      </c>
      <c r="K52" s="2" t="s">
        <v>45</v>
      </c>
      <c r="L52" s="4">
        <v>42</v>
      </c>
      <c r="M52" s="4">
        <v>2885853609</v>
      </c>
      <c r="N52" s="2" t="s">
        <v>57</v>
      </c>
      <c r="O52" s="2" t="s">
        <v>1552</v>
      </c>
      <c r="P52" s="24" t="s">
        <v>1513</v>
      </c>
      <c r="Q52" s="5">
        <v>43951</v>
      </c>
      <c r="R52" s="2" t="s">
        <v>57</v>
      </c>
      <c r="S52" s="2" t="s">
        <v>1552</v>
      </c>
      <c r="T52" s="2">
        <v>0</v>
      </c>
      <c r="U52" s="2">
        <v>0</v>
      </c>
      <c r="V52" s="5">
        <v>43951</v>
      </c>
      <c r="W52" s="2" t="s">
        <v>1561</v>
      </c>
      <c r="IW52" s="7"/>
    </row>
    <row r="53" spans="1:257" ht="15.75" thickBot="1" x14ac:dyDescent="0.3">
      <c r="A53" s="54">
        <v>43</v>
      </c>
      <c r="B53" s="55" t="s">
        <v>1282</v>
      </c>
      <c r="C53" s="2" t="s">
        <v>33</v>
      </c>
      <c r="D53" s="2">
        <v>0</v>
      </c>
      <c r="E53" s="2" t="s">
        <v>34</v>
      </c>
      <c r="F53" s="2" t="s">
        <v>95</v>
      </c>
      <c r="G53" s="2" t="s">
        <v>753</v>
      </c>
      <c r="H53" s="2" t="s">
        <v>1509</v>
      </c>
      <c r="I53" s="4">
        <v>28649</v>
      </c>
      <c r="J53" s="2" t="s">
        <v>37</v>
      </c>
      <c r="K53" s="2" t="s">
        <v>45</v>
      </c>
      <c r="L53" s="4">
        <v>35</v>
      </c>
      <c r="M53" s="4">
        <v>171194433</v>
      </c>
      <c r="N53" s="2" t="s">
        <v>57</v>
      </c>
      <c r="O53" s="2" t="s">
        <v>1552</v>
      </c>
      <c r="P53" s="24" t="s">
        <v>1513</v>
      </c>
      <c r="Q53" s="5">
        <v>43951</v>
      </c>
      <c r="R53" s="2" t="s">
        <v>57</v>
      </c>
      <c r="S53" s="2" t="s">
        <v>1552</v>
      </c>
      <c r="T53" s="2">
        <v>0</v>
      </c>
      <c r="U53" s="2">
        <v>0</v>
      </c>
      <c r="V53" s="5">
        <v>43951</v>
      </c>
      <c r="W53" s="2" t="s">
        <v>1561</v>
      </c>
      <c r="IW53" s="7"/>
    </row>
    <row r="54" spans="1:257" ht="15.75" thickBot="1" x14ac:dyDescent="0.3">
      <c r="A54" s="54">
        <v>44</v>
      </c>
      <c r="B54" s="55" t="s">
        <v>1283</v>
      </c>
      <c r="C54" s="2" t="s">
        <v>33</v>
      </c>
      <c r="D54" s="2">
        <v>0</v>
      </c>
      <c r="E54" s="2" t="s">
        <v>34</v>
      </c>
      <c r="F54" s="2" t="s">
        <v>95</v>
      </c>
      <c r="G54" s="2" t="s">
        <v>757</v>
      </c>
      <c r="H54" s="2" t="s">
        <v>1509</v>
      </c>
      <c r="I54" s="4">
        <v>6810</v>
      </c>
      <c r="J54" s="2" t="s">
        <v>37</v>
      </c>
      <c r="K54" s="2" t="s">
        <v>45</v>
      </c>
      <c r="L54" s="4">
        <v>37</v>
      </c>
      <c r="M54" s="4">
        <v>68932636</v>
      </c>
      <c r="N54" s="2" t="s">
        <v>57</v>
      </c>
      <c r="O54" s="2" t="s">
        <v>1552</v>
      </c>
      <c r="P54" s="24" t="s">
        <v>1513</v>
      </c>
      <c r="Q54" s="5">
        <v>43951</v>
      </c>
      <c r="R54" s="2" t="s">
        <v>57</v>
      </c>
      <c r="S54" s="2" t="s">
        <v>1552</v>
      </c>
      <c r="T54" s="2">
        <v>0</v>
      </c>
      <c r="U54" s="2">
        <v>0</v>
      </c>
      <c r="V54" s="5">
        <v>43951</v>
      </c>
      <c r="W54" s="2" t="s">
        <v>1561</v>
      </c>
      <c r="IW54" s="7"/>
    </row>
    <row r="55" spans="1:257" ht="15.75" thickBot="1" x14ac:dyDescent="0.3">
      <c r="A55" s="54">
        <v>45</v>
      </c>
      <c r="B55" s="55" t="s">
        <v>1284</v>
      </c>
      <c r="C55" s="2" t="s">
        <v>33</v>
      </c>
      <c r="D55" s="2">
        <v>0</v>
      </c>
      <c r="E55" s="2" t="s">
        <v>34</v>
      </c>
      <c r="F55" s="2" t="s">
        <v>95</v>
      </c>
      <c r="G55" s="2" t="s">
        <v>758</v>
      </c>
      <c r="H55" s="2" t="s">
        <v>1509</v>
      </c>
      <c r="I55" s="4">
        <v>47032</v>
      </c>
      <c r="J55" s="2" t="s">
        <v>37</v>
      </c>
      <c r="K55" s="2" t="s">
        <v>45</v>
      </c>
      <c r="L55" s="4">
        <v>39</v>
      </c>
      <c r="M55" s="4">
        <v>1997505150</v>
      </c>
      <c r="N55" s="2" t="s">
        <v>57</v>
      </c>
      <c r="O55" s="2" t="s">
        <v>1552</v>
      </c>
      <c r="P55" s="24" t="s">
        <v>1513</v>
      </c>
      <c r="Q55" s="5">
        <v>43951</v>
      </c>
      <c r="R55" s="2" t="s">
        <v>57</v>
      </c>
      <c r="S55" s="2" t="s">
        <v>1552</v>
      </c>
      <c r="T55" s="2">
        <v>0</v>
      </c>
      <c r="U55" s="2">
        <v>0</v>
      </c>
      <c r="V55" s="5">
        <v>43951</v>
      </c>
      <c r="W55" s="2" t="s">
        <v>1561</v>
      </c>
      <c r="IW55" s="7"/>
    </row>
    <row r="56" spans="1:257" ht="15.75" thickBot="1" x14ac:dyDescent="0.3">
      <c r="A56" s="54">
        <v>46</v>
      </c>
      <c r="B56" s="55" t="s">
        <v>1285</v>
      </c>
      <c r="C56" s="2" t="s">
        <v>33</v>
      </c>
      <c r="D56" s="2">
        <v>0</v>
      </c>
      <c r="E56" s="2" t="s">
        <v>34</v>
      </c>
      <c r="F56" s="2" t="s">
        <v>100</v>
      </c>
      <c r="G56" s="2" t="s">
        <v>779</v>
      </c>
      <c r="H56" s="2" t="s">
        <v>1509</v>
      </c>
      <c r="I56" s="4">
        <v>2672</v>
      </c>
      <c r="J56" s="2" t="s">
        <v>37</v>
      </c>
      <c r="K56" s="2" t="s">
        <v>45</v>
      </c>
      <c r="L56" s="4">
        <v>58</v>
      </c>
      <c r="M56" s="4">
        <v>63612275</v>
      </c>
      <c r="N56" s="2" t="s">
        <v>57</v>
      </c>
      <c r="O56" s="2" t="s">
        <v>1552</v>
      </c>
      <c r="P56" s="24" t="s">
        <v>1513</v>
      </c>
      <c r="Q56" s="5">
        <v>43951</v>
      </c>
      <c r="R56" s="2" t="s">
        <v>57</v>
      </c>
      <c r="S56" s="2" t="s">
        <v>1552</v>
      </c>
      <c r="T56" s="2">
        <v>0</v>
      </c>
      <c r="U56" s="2">
        <v>0</v>
      </c>
      <c r="V56" s="5">
        <v>43951</v>
      </c>
      <c r="W56" s="2" t="s">
        <v>1561</v>
      </c>
      <c r="IW56" s="7"/>
    </row>
    <row r="57" spans="1:257" ht="15.75" thickBot="1" x14ac:dyDescent="0.3">
      <c r="A57" s="54">
        <v>47</v>
      </c>
      <c r="B57" s="55" t="s">
        <v>1286</v>
      </c>
      <c r="C57" s="2" t="s">
        <v>33</v>
      </c>
      <c r="D57" s="2">
        <v>0</v>
      </c>
      <c r="E57" s="2" t="s">
        <v>34</v>
      </c>
      <c r="F57" s="2" t="s">
        <v>100</v>
      </c>
      <c r="G57" s="2" t="s">
        <v>793</v>
      </c>
      <c r="H57" s="2" t="s">
        <v>1509</v>
      </c>
      <c r="I57" s="4">
        <v>19263</v>
      </c>
      <c r="J57" s="2" t="s">
        <v>37</v>
      </c>
      <c r="K57" s="2" t="s">
        <v>45</v>
      </c>
      <c r="L57" s="4">
        <v>50</v>
      </c>
      <c r="M57" s="4">
        <v>263130890</v>
      </c>
      <c r="N57" s="2" t="s">
        <v>57</v>
      </c>
      <c r="O57" s="2" t="s">
        <v>1552</v>
      </c>
      <c r="P57" s="24" t="s">
        <v>1513</v>
      </c>
      <c r="Q57" s="5">
        <v>43951</v>
      </c>
      <c r="R57" s="2" t="s">
        <v>57</v>
      </c>
      <c r="S57" s="2" t="s">
        <v>1552</v>
      </c>
      <c r="T57" s="2">
        <v>0</v>
      </c>
      <c r="U57" s="2">
        <v>0</v>
      </c>
      <c r="V57" s="5">
        <v>43951</v>
      </c>
      <c r="W57" s="2" t="s">
        <v>1561</v>
      </c>
      <c r="IW57" s="7"/>
    </row>
    <row r="58" spans="1:257" ht="15.75" thickBot="1" x14ac:dyDescent="0.3">
      <c r="A58" s="54">
        <v>48</v>
      </c>
      <c r="B58" s="55" t="s">
        <v>1287</v>
      </c>
      <c r="C58" s="2" t="s">
        <v>33</v>
      </c>
      <c r="D58" s="2">
        <v>0</v>
      </c>
      <c r="E58" s="2" t="s">
        <v>34</v>
      </c>
      <c r="F58" s="2" t="s">
        <v>100</v>
      </c>
      <c r="G58" s="2" t="s">
        <v>800</v>
      </c>
      <c r="H58" s="2" t="s">
        <v>1509</v>
      </c>
      <c r="I58" s="4">
        <v>158</v>
      </c>
      <c r="J58" s="2" t="s">
        <v>37</v>
      </c>
      <c r="K58" s="2" t="s">
        <v>45</v>
      </c>
      <c r="L58" s="4">
        <v>44</v>
      </c>
      <c r="M58" s="4">
        <v>1891753</v>
      </c>
      <c r="N58" s="2" t="s">
        <v>57</v>
      </c>
      <c r="O58" s="2" t="s">
        <v>1552</v>
      </c>
      <c r="P58" s="24" t="s">
        <v>1513</v>
      </c>
      <c r="Q58" s="5">
        <v>43951</v>
      </c>
      <c r="R58" s="2" t="s">
        <v>57</v>
      </c>
      <c r="S58" s="2" t="s">
        <v>1552</v>
      </c>
      <c r="T58" s="2">
        <v>0</v>
      </c>
      <c r="U58" s="2">
        <v>0</v>
      </c>
      <c r="V58" s="5">
        <v>43951</v>
      </c>
      <c r="W58" s="2" t="s">
        <v>1561</v>
      </c>
      <c r="IW58" s="7"/>
    </row>
    <row r="59" spans="1:257" ht="15.75" thickBot="1" x14ac:dyDescent="0.3">
      <c r="A59" s="54">
        <v>49</v>
      </c>
      <c r="B59" s="55" t="s">
        <v>1288</v>
      </c>
      <c r="C59" s="2" t="s">
        <v>33</v>
      </c>
      <c r="D59" s="2">
        <v>0</v>
      </c>
      <c r="E59" s="2" t="s">
        <v>34</v>
      </c>
      <c r="F59" s="2" t="s">
        <v>102</v>
      </c>
      <c r="G59" s="2" t="s">
        <v>808</v>
      </c>
      <c r="H59" s="2" t="s">
        <v>1509</v>
      </c>
      <c r="I59" s="4">
        <v>3403187</v>
      </c>
      <c r="J59" s="2" t="s">
        <v>37</v>
      </c>
      <c r="K59" s="2" t="s">
        <v>45</v>
      </c>
      <c r="L59" s="4">
        <v>23</v>
      </c>
      <c r="M59" s="4">
        <v>23847107615</v>
      </c>
      <c r="N59" s="2" t="s">
        <v>57</v>
      </c>
      <c r="O59" s="2" t="s">
        <v>1552</v>
      </c>
      <c r="P59" s="24" t="s">
        <v>1513</v>
      </c>
      <c r="Q59" s="5">
        <v>43951</v>
      </c>
      <c r="R59" s="2" t="s">
        <v>57</v>
      </c>
      <c r="S59" s="2" t="s">
        <v>1552</v>
      </c>
      <c r="T59" s="2">
        <v>0</v>
      </c>
      <c r="U59" s="2">
        <v>0</v>
      </c>
      <c r="V59" s="5">
        <v>43951</v>
      </c>
      <c r="W59" s="2" t="s">
        <v>1561</v>
      </c>
      <c r="IW59" s="7"/>
    </row>
    <row r="60" spans="1:257" ht="15.75" thickBot="1" x14ac:dyDescent="0.3">
      <c r="A60" s="54">
        <v>50</v>
      </c>
      <c r="B60" s="55" t="s">
        <v>1289</v>
      </c>
      <c r="C60" s="2" t="s">
        <v>33</v>
      </c>
      <c r="D60" s="2">
        <v>0</v>
      </c>
      <c r="E60" s="2" t="s">
        <v>34</v>
      </c>
      <c r="F60" s="2" t="s">
        <v>102</v>
      </c>
      <c r="G60" s="2" t="s">
        <v>809</v>
      </c>
      <c r="H60" s="2" t="s">
        <v>1509</v>
      </c>
      <c r="I60" s="4">
        <v>13153</v>
      </c>
      <c r="J60" s="2" t="s">
        <v>37</v>
      </c>
      <c r="K60" s="2" t="s">
        <v>45</v>
      </c>
      <c r="L60" s="4">
        <v>35</v>
      </c>
      <c r="M60" s="4">
        <v>117885330</v>
      </c>
      <c r="N60" s="2" t="s">
        <v>57</v>
      </c>
      <c r="O60" s="2" t="s">
        <v>1552</v>
      </c>
      <c r="P60" s="24" t="s">
        <v>1513</v>
      </c>
      <c r="Q60" s="5">
        <v>43951</v>
      </c>
      <c r="R60" s="2" t="s">
        <v>57</v>
      </c>
      <c r="S60" s="2" t="s">
        <v>1552</v>
      </c>
      <c r="T60" s="2">
        <v>0</v>
      </c>
      <c r="U60" s="2">
        <v>0</v>
      </c>
      <c r="V60" s="5">
        <v>43951</v>
      </c>
      <c r="W60" s="2" t="s">
        <v>1561</v>
      </c>
      <c r="IW60" s="7"/>
    </row>
    <row r="61" spans="1:257" ht="15.75" thickBot="1" x14ac:dyDescent="0.3">
      <c r="A61" s="54">
        <v>51</v>
      </c>
      <c r="B61" s="55" t="s">
        <v>1290</v>
      </c>
      <c r="C61" s="2" t="s">
        <v>33</v>
      </c>
      <c r="D61" s="2">
        <v>0</v>
      </c>
      <c r="E61" s="2" t="s">
        <v>34</v>
      </c>
      <c r="F61" s="2" t="s">
        <v>102</v>
      </c>
      <c r="G61" s="2" t="s">
        <v>810</v>
      </c>
      <c r="H61" s="2" t="s">
        <v>1509</v>
      </c>
      <c r="I61" s="4">
        <v>561791</v>
      </c>
      <c r="J61" s="2" t="s">
        <v>37</v>
      </c>
      <c r="K61" s="2" t="s">
        <v>45</v>
      </c>
      <c r="L61" s="4">
        <v>35</v>
      </c>
      <c r="M61" s="4">
        <v>5711057864</v>
      </c>
      <c r="N61" s="2" t="s">
        <v>57</v>
      </c>
      <c r="O61" s="2" t="s">
        <v>1552</v>
      </c>
      <c r="P61" s="24" t="s">
        <v>1513</v>
      </c>
      <c r="Q61" s="5">
        <v>43951</v>
      </c>
      <c r="R61" s="2" t="s">
        <v>57</v>
      </c>
      <c r="S61" s="2" t="s">
        <v>1552</v>
      </c>
      <c r="T61" s="2">
        <v>0</v>
      </c>
      <c r="U61" s="2">
        <v>0</v>
      </c>
      <c r="V61" s="5">
        <v>43951</v>
      </c>
      <c r="W61" s="2" t="s">
        <v>1561</v>
      </c>
      <c r="IW61" s="7"/>
    </row>
    <row r="62" spans="1:257" ht="15.75" thickBot="1" x14ac:dyDescent="0.3">
      <c r="A62" s="54">
        <v>52</v>
      </c>
      <c r="B62" s="55" t="s">
        <v>1291</v>
      </c>
      <c r="C62" s="2" t="s">
        <v>33</v>
      </c>
      <c r="D62" s="2">
        <v>0</v>
      </c>
      <c r="E62" s="2" t="s">
        <v>34</v>
      </c>
      <c r="F62" s="2" t="s">
        <v>102</v>
      </c>
      <c r="G62" s="2" t="s">
        <v>811</v>
      </c>
      <c r="H62" s="2" t="s">
        <v>1509</v>
      </c>
      <c r="I62" s="4">
        <v>2045338</v>
      </c>
      <c r="J62" s="2" t="s">
        <v>37</v>
      </c>
      <c r="K62" s="2" t="s">
        <v>45</v>
      </c>
      <c r="L62" s="4">
        <v>24</v>
      </c>
      <c r="M62" s="4">
        <v>18447463807</v>
      </c>
      <c r="N62" s="2" t="s">
        <v>57</v>
      </c>
      <c r="O62" s="2" t="s">
        <v>1552</v>
      </c>
      <c r="P62" s="24" t="s">
        <v>1513</v>
      </c>
      <c r="Q62" s="5">
        <v>43951</v>
      </c>
      <c r="R62" s="2" t="s">
        <v>57</v>
      </c>
      <c r="S62" s="2" t="s">
        <v>1552</v>
      </c>
      <c r="T62" s="2">
        <v>0</v>
      </c>
      <c r="U62" s="2">
        <v>0</v>
      </c>
      <c r="V62" s="5">
        <v>43951</v>
      </c>
      <c r="W62" s="2" t="s">
        <v>1561</v>
      </c>
      <c r="IW62" s="7"/>
    </row>
    <row r="63" spans="1:257" ht="15.75" thickBot="1" x14ac:dyDescent="0.3">
      <c r="A63" s="54">
        <v>53</v>
      </c>
      <c r="B63" s="55" t="s">
        <v>1292</v>
      </c>
      <c r="C63" s="2" t="s">
        <v>33</v>
      </c>
      <c r="D63" s="2">
        <v>0</v>
      </c>
      <c r="E63" s="2" t="s">
        <v>34</v>
      </c>
      <c r="F63" s="2" t="s">
        <v>102</v>
      </c>
      <c r="G63" s="2" t="s">
        <v>819</v>
      </c>
      <c r="H63" s="2" t="s">
        <v>1509</v>
      </c>
      <c r="I63" s="4">
        <v>606108</v>
      </c>
      <c r="J63" s="2" t="s">
        <v>37</v>
      </c>
      <c r="K63" s="2" t="s">
        <v>45</v>
      </c>
      <c r="L63" s="4">
        <v>21</v>
      </c>
      <c r="M63" s="4">
        <v>3296100671</v>
      </c>
      <c r="N63" s="2" t="s">
        <v>57</v>
      </c>
      <c r="O63" s="2" t="s">
        <v>1552</v>
      </c>
      <c r="P63" s="24" t="s">
        <v>1513</v>
      </c>
      <c r="Q63" s="5">
        <v>43951</v>
      </c>
      <c r="R63" s="2" t="s">
        <v>57</v>
      </c>
      <c r="S63" s="2" t="s">
        <v>1552</v>
      </c>
      <c r="T63" s="2">
        <v>0</v>
      </c>
      <c r="U63" s="2">
        <v>0</v>
      </c>
      <c r="V63" s="5">
        <v>43951</v>
      </c>
      <c r="W63" s="2" t="s">
        <v>1561</v>
      </c>
      <c r="IW63" s="7"/>
    </row>
    <row r="64" spans="1:257" ht="15.75" thickBot="1" x14ac:dyDescent="0.3">
      <c r="A64" s="54">
        <v>54</v>
      </c>
      <c r="B64" s="55" t="s">
        <v>1293</v>
      </c>
      <c r="C64" s="2" t="s">
        <v>33</v>
      </c>
      <c r="D64" s="2">
        <v>0</v>
      </c>
      <c r="E64" s="2" t="s">
        <v>34</v>
      </c>
      <c r="F64" s="2" t="s">
        <v>102</v>
      </c>
      <c r="G64" s="2" t="s">
        <v>826</v>
      </c>
      <c r="H64" s="2" t="s">
        <v>1509</v>
      </c>
      <c r="I64" s="4">
        <v>5692937</v>
      </c>
      <c r="J64" s="2" t="s">
        <v>37</v>
      </c>
      <c r="K64" s="2" t="s">
        <v>45</v>
      </c>
      <c r="L64" s="4">
        <v>36</v>
      </c>
      <c r="M64" s="4">
        <v>72526272823</v>
      </c>
      <c r="N64" s="2" t="s">
        <v>57</v>
      </c>
      <c r="O64" s="2" t="s">
        <v>1552</v>
      </c>
      <c r="P64" s="24" t="s">
        <v>1513</v>
      </c>
      <c r="Q64" s="5">
        <v>43951</v>
      </c>
      <c r="R64" s="2" t="s">
        <v>57</v>
      </c>
      <c r="S64" s="2" t="s">
        <v>1552</v>
      </c>
      <c r="T64" s="2">
        <v>0</v>
      </c>
      <c r="U64" s="2">
        <v>0</v>
      </c>
      <c r="V64" s="5">
        <v>43951</v>
      </c>
      <c r="W64" s="2" t="s">
        <v>1561</v>
      </c>
      <c r="IW64" s="7"/>
    </row>
    <row r="65" spans="1:257" ht="15.75" thickBot="1" x14ac:dyDescent="0.3">
      <c r="A65" s="54">
        <v>55</v>
      </c>
      <c r="B65" s="55" t="s">
        <v>1294</v>
      </c>
      <c r="C65" s="2" t="s">
        <v>33</v>
      </c>
      <c r="D65" s="2">
        <v>0</v>
      </c>
      <c r="E65" s="2" t="s">
        <v>34</v>
      </c>
      <c r="F65" s="2" t="s">
        <v>102</v>
      </c>
      <c r="G65" s="2" t="s">
        <v>827</v>
      </c>
      <c r="H65" s="2" t="s">
        <v>1509</v>
      </c>
      <c r="I65" s="4">
        <v>50721</v>
      </c>
      <c r="J65" s="2" t="s">
        <v>37</v>
      </c>
      <c r="K65" s="2" t="s">
        <v>45</v>
      </c>
      <c r="L65" s="4">
        <v>36</v>
      </c>
      <c r="M65" s="4">
        <v>715459157</v>
      </c>
      <c r="N65" s="2" t="s">
        <v>57</v>
      </c>
      <c r="O65" s="2" t="s">
        <v>1552</v>
      </c>
      <c r="P65" s="24" t="s">
        <v>1513</v>
      </c>
      <c r="Q65" s="5">
        <v>43951</v>
      </c>
      <c r="R65" s="2" t="s">
        <v>57</v>
      </c>
      <c r="S65" s="2" t="s">
        <v>1552</v>
      </c>
      <c r="T65" s="2">
        <v>0</v>
      </c>
      <c r="U65" s="2">
        <v>0</v>
      </c>
      <c r="V65" s="5">
        <v>43951</v>
      </c>
      <c r="W65" s="2" t="s">
        <v>1561</v>
      </c>
      <c r="IW65" s="7"/>
    </row>
    <row r="66" spans="1:257" ht="15.75" thickBot="1" x14ac:dyDescent="0.3">
      <c r="A66" s="54">
        <v>56</v>
      </c>
      <c r="B66" s="55" t="s">
        <v>1295</v>
      </c>
      <c r="C66" s="2" t="s">
        <v>33</v>
      </c>
      <c r="D66" s="2">
        <v>0</v>
      </c>
      <c r="E66" s="2" t="s">
        <v>34</v>
      </c>
      <c r="F66" s="2" t="s">
        <v>102</v>
      </c>
      <c r="G66" s="2" t="s">
        <v>807</v>
      </c>
      <c r="H66" s="2" t="s">
        <v>1509</v>
      </c>
      <c r="I66" s="4">
        <v>437664</v>
      </c>
      <c r="J66" s="2" t="s">
        <v>37</v>
      </c>
      <c r="K66" s="2" t="s">
        <v>45</v>
      </c>
      <c r="L66" s="4">
        <v>34</v>
      </c>
      <c r="M66" s="4">
        <v>3728735311</v>
      </c>
      <c r="N66" s="2" t="s">
        <v>57</v>
      </c>
      <c r="O66" s="2" t="s">
        <v>1552</v>
      </c>
      <c r="P66" s="24" t="s">
        <v>1513</v>
      </c>
      <c r="Q66" s="5">
        <v>43951</v>
      </c>
      <c r="R66" s="2" t="s">
        <v>57</v>
      </c>
      <c r="S66" s="2" t="s">
        <v>1552</v>
      </c>
      <c r="T66" s="2">
        <v>0</v>
      </c>
      <c r="U66" s="2">
        <v>0</v>
      </c>
      <c r="V66" s="5">
        <v>43951</v>
      </c>
      <c r="W66" s="2" t="s">
        <v>1561</v>
      </c>
      <c r="IW66" s="7"/>
    </row>
    <row r="67" spans="1:257" ht="15.75" thickBot="1" x14ac:dyDescent="0.3">
      <c r="A67" s="54">
        <v>57</v>
      </c>
      <c r="B67" s="55" t="s">
        <v>1296</v>
      </c>
      <c r="C67" s="2" t="s">
        <v>33</v>
      </c>
      <c r="D67" s="2">
        <v>0</v>
      </c>
      <c r="E67" s="2" t="s">
        <v>34</v>
      </c>
      <c r="F67" s="2" t="s">
        <v>104</v>
      </c>
      <c r="G67" s="2" t="s">
        <v>864</v>
      </c>
      <c r="H67" s="2" t="s">
        <v>1509</v>
      </c>
      <c r="I67" s="4">
        <v>7141</v>
      </c>
      <c r="J67" s="2" t="s">
        <v>37</v>
      </c>
      <c r="K67" s="2" t="s">
        <v>45</v>
      </c>
      <c r="L67" s="4">
        <v>37</v>
      </c>
      <c r="M67" s="4">
        <v>182162866</v>
      </c>
      <c r="N67" s="2" t="s">
        <v>57</v>
      </c>
      <c r="O67" s="2" t="s">
        <v>1552</v>
      </c>
      <c r="P67" s="24" t="s">
        <v>1513</v>
      </c>
      <c r="Q67" s="5">
        <v>43951</v>
      </c>
      <c r="R67" s="2" t="s">
        <v>57</v>
      </c>
      <c r="S67" s="2" t="s">
        <v>1552</v>
      </c>
      <c r="T67" s="2">
        <v>0</v>
      </c>
      <c r="U67" s="2">
        <v>0</v>
      </c>
      <c r="V67" s="5">
        <v>43951</v>
      </c>
      <c r="W67" s="2" t="s">
        <v>1561</v>
      </c>
      <c r="IW67" s="7"/>
    </row>
    <row r="68" spans="1:257" ht="15.75" thickBot="1" x14ac:dyDescent="0.3">
      <c r="A68" s="54">
        <v>58</v>
      </c>
      <c r="B68" s="55" t="s">
        <v>1297</v>
      </c>
      <c r="C68" s="2" t="s">
        <v>33</v>
      </c>
      <c r="D68" s="2">
        <v>0</v>
      </c>
      <c r="E68" s="2" t="s">
        <v>34</v>
      </c>
      <c r="F68" s="2" t="s">
        <v>106</v>
      </c>
      <c r="G68" s="2" t="s">
        <v>902</v>
      </c>
      <c r="H68" s="2" t="s">
        <v>1509</v>
      </c>
      <c r="I68" s="4">
        <v>18519</v>
      </c>
      <c r="J68" s="2" t="s">
        <v>37</v>
      </c>
      <c r="K68" s="2" t="s">
        <v>45</v>
      </c>
      <c r="L68" s="4">
        <v>47</v>
      </c>
      <c r="M68" s="4">
        <v>682682216</v>
      </c>
      <c r="N68" s="2" t="s">
        <v>57</v>
      </c>
      <c r="O68" s="2" t="s">
        <v>1552</v>
      </c>
      <c r="P68" s="24" t="s">
        <v>1513</v>
      </c>
      <c r="Q68" s="5">
        <v>43951</v>
      </c>
      <c r="R68" s="2" t="s">
        <v>57</v>
      </c>
      <c r="S68" s="2" t="s">
        <v>1552</v>
      </c>
      <c r="T68" s="2">
        <v>0</v>
      </c>
      <c r="U68" s="2">
        <v>0</v>
      </c>
      <c r="V68" s="5">
        <v>43951</v>
      </c>
      <c r="W68" s="2" t="s">
        <v>1561</v>
      </c>
      <c r="IW68" s="7"/>
    </row>
    <row r="69" spans="1:257" ht="15.75" thickBot="1" x14ac:dyDescent="0.3">
      <c r="A69" s="54">
        <v>59</v>
      </c>
      <c r="B69" s="55" t="s">
        <v>1298</v>
      </c>
      <c r="C69" s="2" t="s">
        <v>33</v>
      </c>
      <c r="D69" s="2">
        <v>0</v>
      </c>
      <c r="E69" s="2" t="s">
        <v>34</v>
      </c>
      <c r="F69" s="2" t="s">
        <v>106</v>
      </c>
      <c r="G69" s="2" t="s">
        <v>938</v>
      </c>
      <c r="H69" s="2" t="s">
        <v>1509</v>
      </c>
      <c r="I69" s="4">
        <v>60164</v>
      </c>
      <c r="J69" s="2" t="s">
        <v>37</v>
      </c>
      <c r="K69" s="2" t="s">
        <v>45</v>
      </c>
      <c r="L69" s="4">
        <v>44</v>
      </c>
      <c r="M69" s="4">
        <v>1137519297</v>
      </c>
      <c r="N69" s="2" t="s">
        <v>57</v>
      </c>
      <c r="O69" s="2" t="s">
        <v>1552</v>
      </c>
      <c r="P69" s="24" t="s">
        <v>1513</v>
      </c>
      <c r="Q69" s="5">
        <v>43951</v>
      </c>
      <c r="R69" s="2" t="s">
        <v>57</v>
      </c>
      <c r="S69" s="2" t="s">
        <v>1552</v>
      </c>
      <c r="T69" s="2">
        <v>0</v>
      </c>
      <c r="U69" s="2">
        <v>0</v>
      </c>
      <c r="V69" s="5">
        <v>43951</v>
      </c>
      <c r="W69" s="2" t="s">
        <v>1561</v>
      </c>
      <c r="IW69" s="7"/>
    </row>
    <row r="70" spans="1:257" ht="15.75" thickBot="1" x14ac:dyDescent="0.3">
      <c r="A70" s="54">
        <v>60</v>
      </c>
      <c r="B70" s="55" t="s">
        <v>1299</v>
      </c>
      <c r="C70" s="2" t="s">
        <v>33</v>
      </c>
      <c r="D70" s="2">
        <v>0</v>
      </c>
      <c r="E70" s="2" t="s">
        <v>34</v>
      </c>
      <c r="F70" s="2" t="s">
        <v>124</v>
      </c>
      <c r="G70" s="2" t="s">
        <v>1205</v>
      </c>
      <c r="H70" s="2" t="s">
        <v>1509</v>
      </c>
      <c r="I70" s="4">
        <v>84518</v>
      </c>
      <c r="J70" s="2" t="s">
        <v>37</v>
      </c>
      <c r="K70" s="2" t="s">
        <v>45</v>
      </c>
      <c r="L70" s="4">
        <v>43</v>
      </c>
      <c r="M70" s="4">
        <v>1189890561</v>
      </c>
      <c r="N70" s="2" t="s">
        <v>57</v>
      </c>
      <c r="O70" s="2" t="s">
        <v>1552</v>
      </c>
      <c r="P70" s="24" t="s">
        <v>1513</v>
      </c>
      <c r="Q70" s="5">
        <v>43951</v>
      </c>
      <c r="R70" s="2" t="s">
        <v>57</v>
      </c>
      <c r="S70" s="2" t="s">
        <v>1552</v>
      </c>
      <c r="T70" s="2">
        <v>0</v>
      </c>
      <c r="U70" s="2">
        <v>0</v>
      </c>
      <c r="V70" s="5">
        <v>43951</v>
      </c>
      <c r="W70" s="2" t="s">
        <v>1561</v>
      </c>
      <c r="IW70" s="7"/>
    </row>
    <row r="71" spans="1:257" ht="15.75" thickBot="1" x14ac:dyDescent="0.3">
      <c r="A71" s="54">
        <v>61</v>
      </c>
      <c r="B71" s="55" t="s">
        <v>1300</v>
      </c>
      <c r="C71" s="2" t="s">
        <v>33</v>
      </c>
      <c r="D71" s="2">
        <v>0</v>
      </c>
      <c r="E71" s="2" t="s">
        <v>34</v>
      </c>
      <c r="F71" s="2" t="s">
        <v>124</v>
      </c>
      <c r="G71" s="2" t="s">
        <v>1207</v>
      </c>
      <c r="H71" s="2" t="s">
        <v>1509</v>
      </c>
      <c r="I71" s="4">
        <v>102786</v>
      </c>
      <c r="J71" s="2" t="s">
        <v>37</v>
      </c>
      <c r="K71" s="2" t="s">
        <v>45</v>
      </c>
      <c r="L71" s="4">
        <v>44</v>
      </c>
      <c r="M71" s="4">
        <v>2367452779</v>
      </c>
      <c r="N71" s="2" t="s">
        <v>57</v>
      </c>
      <c r="O71" s="2" t="s">
        <v>1552</v>
      </c>
      <c r="P71" s="24" t="s">
        <v>1513</v>
      </c>
      <c r="Q71" s="5">
        <v>43951</v>
      </c>
      <c r="R71" s="2" t="s">
        <v>57</v>
      </c>
      <c r="S71" s="2" t="s">
        <v>1552</v>
      </c>
      <c r="T71" s="2">
        <v>0</v>
      </c>
      <c r="U71" s="2">
        <v>0</v>
      </c>
      <c r="V71" s="5">
        <v>43951</v>
      </c>
      <c r="W71" s="2" t="s">
        <v>1561</v>
      </c>
      <c r="IW71" s="7"/>
    </row>
    <row r="72" spans="1:257" ht="15.75" thickBot="1" x14ac:dyDescent="0.3">
      <c r="A72" s="54">
        <v>62</v>
      </c>
      <c r="B72" s="55" t="s">
        <v>1301</v>
      </c>
      <c r="C72" s="2" t="s">
        <v>33</v>
      </c>
      <c r="D72" s="2">
        <v>0</v>
      </c>
      <c r="E72" s="2" t="s">
        <v>34</v>
      </c>
      <c r="F72" s="2" t="s">
        <v>124</v>
      </c>
      <c r="G72" s="2" t="s">
        <v>1208</v>
      </c>
      <c r="H72" s="2" t="s">
        <v>1509</v>
      </c>
      <c r="I72" s="4">
        <v>231980</v>
      </c>
      <c r="J72" s="2" t="s">
        <v>37</v>
      </c>
      <c r="K72" s="2" t="s">
        <v>45</v>
      </c>
      <c r="L72" s="4">
        <v>38</v>
      </c>
      <c r="M72" s="4">
        <v>2426886346</v>
      </c>
      <c r="N72" s="2" t="s">
        <v>57</v>
      </c>
      <c r="O72" s="2" t="s">
        <v>1552</v>
      </c>
      <c r="P72" s="24" t="s">
        <v>1513</v>
      </c>
      <c r="Q72" s="5">
        <v>43951</v>
      </c>
      <c r="R72" s="2" t="s">
        <v>57</v>
      </c>
      <c r="S72" s="2" t="s">
        <v>1552</v>
      </c>
      <c r="T72" s="2">
        <v>0</v>
      </c>
      <c r="U72" s="2">
        <v>0</v>
      </c>
      <c r="V72" s="5">
        <v>43951</v>
      </c>
      <c r="W72" s="2" t="s">
        <v>1561</v>
      </c>
      <c r="IW72" s="7"/>
    </row>
    <row r="73" spans="1:257" ht="15.75" thickBot="1" x14ac:dyDescent="0.3">
      <c r="A73" s="54">
        <v>63</v>
      </c>
      <c r="B73" s="55" t="s">
        <v>1302</v>
      </c>
      <c r="C73" s="2" t="s">
        <v>33</v>
      </c>
      <c r="D73" s="2">
        <v>0</v>
      </c>
      <c r="E73" s="2" t="s">
        <v>34</v>
      </c>
      <c r="F73" s="2" t="s">
        <v>124</v>
      </c>
      <c r="G73" s="2" t="s">
        <v>1209</v>
      </c>
      <c r="H73" s="2" t="s">
        <v>1509</v>
      </c>
      <c r="I73" s="4">
        <v>10875</v>
      </c>
      <c r="J73" s="2" t="s">
        <v>37</v>
      </c>
      <c r="K73" s="2" t="s">
        <v>45</v>
      </c>
      <c r="L73" s="4">
        <v>38</v>
      </c>
      <c r="M73" s="4">
        <v>280178570</v>
      </c>
      <c r="N73" s="2" t="s">
        <v>57</v>
      </c>
      <c r="O73" s="2" t="s">
        <v>1552</v>
      </c>
      <c r="P73" s="24" t="s">
        <v>1513</v>
      </c>
      <c r="Q73" s="5">
        <v>43951</v>
      </c>
      <c r="R73" s="2" t="s">
        <v>57</v>
      </c>
      <c r="S73" s="2" t="s">
        <v>1552</v>
      </c>
      <c r="T73" s="2">
        <v>0</v>
      </c>
      <c r="U73" s="2">
        <v>0</v>
      </c>
      <c r="V73" s="5">
        <v>43951</v>
      </c>
      <c r="W73" s="2" t="s">
        <v>1561</v>
      </c>
      <c r="IW73" s="7"/>
    </row>
    <row r="74" spans="1:257" ht="15.75" thickBot="1" x14ac:dyDescent="0.3">
      <c r="A74" s="54">
        <v>64</v>
      </c>
      <c r="B74" s="55" t="s">
        <v>1303</v>
      </c>
      <c r="C74" s="2" t="s">
        <v>33</v>
      </c>
      <c r="D74" s="2">
        <v>0</v>
      </c>
      <c r="E74" s="2" t="s">
        <v>34</v>
      </c>
      <c r="F74" s="2" t="s">
        <v>124</v>
      </c>
      <c r="G74" s="2" t="s">
        <v>1214</v>
      </c>
      <c r="H74" s="2" t="s">
        <v>1509</v>
      </c>
      <c r="I74" s="4">
        <v>54211</v>
      </c>
      <c r="J74" s="2" t="s">
        <v>37</v>
      </c>
      <c r="K74" s="2" t="s">
        <v>45</v>
      </c>
      <c r="L74" s="4">
        <v>38</v>
      </c>
      <c r="M74" s="4">
        <v>1041294524</v>
      </c>
      <c r="N74" s="2" t="s">
        <v>57</v>
      </c>
      <c r="O74" s="2" t="s">
        <v>1552</v>
      </c>
      <c r="P74" s="24" t="s">
        <v>1513</v>
      </c>
      <c r="Q74" s="5">
        <v>43951</v>
      </c>
      <c r="R74" s="2" t="s">
        <v>57</v>
      </c>
      <c r="S74" s="2" t="s">
        <v>1552</v>
      </c>
      <c r="T74" s="2">
        <v>0</v>
      </c>
      <c r="U74" s="2">
        <v>0</v>
      </c>
      <c r="V74" s="5">
        <v>43951</v>
      </c>
      <c r="W74" s="2" t="s">
        <v>1561</v>
      </c>
      <c r="IW74" s="7"/>
    </row>
    <row r="75" spans="1:257" ht="15.75" thickBot="1" x14ac:dyDescent="0.3">
      <c r="A75" s="54">
        <v>65</v>
      </c>
      <c r="B75" s="55" t="s">
        <v>1304</v>
      </c>
      <c r="C75" s="2" t="s">
        <v>33</v>
      </c>
      <c r="D75" s="2">
        <v>0</v>
      </c>
      <c r="E75" s="2" t="s">
        <v>34</v>
      </c>
      <c r="F75" s="2" t="s">
        <v>124</v>
      </c>
      <c r="G75" s="2" t="s">
        <v>1216</v>
      </c>
      <c r="H75" s="2" t="s">
        <v>1509</v>
      </c>
      <c r="I75" s="4">
        <v>11150</v>
      </c>
      <c r="J75" s="2" t="s">
        <v>37</v>
      </c>
      <c r="K75" s="2" t="s">
        <v>45</v>
      </c>
      <c r="L75" s="4">
        <v>38</v>
      </c>
      <c r="M75" s="4">
        <v>235305881</v>
      </c>
      <c r="N75" s="2" t="s">
        <v>57</v>
      </c>
      <c r="O75" s="2" t="s">
        <v>1552</v>
      </c>
      <c r="P75" s="24" t="s">
        <v>1513</v>
      </c>
      <c r="Q75" s="5">
        <v>43951</v>
      </c>
      <c r="R75" s="2" t="s">
        <v>57</v>
      </c>
      <c r="S75" s="2" t="s">
        <v>1552</v>
      </c>
      <c r="T75" s="2">
        <v>0</v>
      </c>
      <c r="U75" s="2">
        <v>0</v>
      </c>
      <c r="V75" s="5">
        <v>43951</v>
      </c>
      <c r="W75" s="2" t="s">
        <v>1561</v>
      </c>
      <c r="IW75" s="7"/>
    </row>
    <row r="76" spans="1:257" ht="15.75" thickBot="1" x14ac:dyDescent="0.3">
      <c r="A76" s="54">
        <v>66</v>
      </c>
      <c r="B76" s="55" t="s">
        <v>1305</v>
      </c>
      <c r="C76" s="2" t="s">
        <v>33</v>
      </c>
      <c r="D76" s="2">
        <v>0</v>
      </c>
      <c r="E76" s="2" t="s">
        <v>34</v>
      </c>
      <c r="F76" s="2" t="s">
        <v>124</v>
      </c>
      <c r="G76" s="2" t="s">
        <v>1217</v>
      </c>
      <c r="H76" s="2" t="s">
        <v>1509</v>
      </c>
      <c r="I76" s="4">
        <v>236472</v>
      </c>
      <c r="J76" s="2" t="s">
        <v>37</v>
      </c>
      <c r="K76" s="2" t="s">
        <v>45</v>
      </c>
      <c r="L76" s="4">
        <v>39</v>
      </c>
      <c r="M76" s="4">
        <v>2793543300</v>
      </c>
      <c r="N76" s="2" t="s">
        <v>57</v>
      </c>
      <c r="O76" s="2" t="s">
        <v>1552</v>
      </c>
      <c r="P76" s="24" t="s">
        <v>1513</v>
      </c>
      <c r="Q76" s="5">
        <v>43951</v>
      </c>
      <c r="R76" s="2" t="s">
        <v>57</v>
      </c>
      <c r="S76" s="2" t="s">
        <v>1552</v>
      </c>
      <c r="T76" s="2">
        <v>0</v>
      </c>
      <c r="U76" s="2">
        <v>0</v>
      </c>
      <c r="V76" s="5">
        <v>43951</v>
      </c>
      <c r="W76" s="2" t="s">
        <v>1561</v>
      </c>
      <c r="IW76" s="7"/>
    </row>
    <row r="77" spans="1:257" ht="15.75" thickBot="1" x14ac:dyDescent="0.3">
      <c r="A77" s="54">
        <v>67</v>
      </c>
      <c r="B77" s="55" t="s">
        <v>1306</v>
      </c>
      <c r="C77" s="2" t="s">
        <v>33</v>
      </c>
      <c r="D77" s="2">
        <v>0</v>
      </c>
      <c r="E77" s="2" t="s">
        <v>34</v>
      </c>
      <c r="F77" s="2" t="s">
        <v>112</v>
      </c>
      <c r="G77" s="2" t="s">
        <v>977</v>
      </c>
      <c r="H77" s="2" t="s">
        <v>1509</v>
      </c>
      <c r="I77" s="4">
        <v>1350729</v>
      </c>
      <c r="J77" s="2" t="s">
        <v>37</v>
      </c>
      <c r="K77" s="2" t="s">
        <v>45</v>
      </c>
      <c r="L77" s="4">
        <v>45</v>
      </c>
      <c r="M77" s="4">
        <v>23606792661</v>
      </c>
      <c r="N77" s="2" t="s">
        <v>57</v>
      </c>
      <c r="O77" s="2" t="s">
        <v>1552</v>
      </c>
      <c r="P77" s="24" t="s">
        <v>1513</v>
      </c>
      <c r="Q77" s="5">
        <v>43951</v>
      </c>
      <c r="R77" s="2" t="s">
        <v>57</v>
      </c>
      <c r="S77" s="2" t="s">
        <v>1552</v>
      </c>
      <c r="T77" s="2">
        <v>0</v>
      </c>
      <c r="U77" s="2">
        <v>0</v>
      </c>
      <c r="V77" s="5">
        <v>43951</v>
      </c>
      <c r="W77" s="2" t="s">
        <v>1561</v>
      </c>
      <c r="IW77" s="7"/>
    </row>
    <row r="78" spans="1:257" ht="15.75" thickBot="1" x14ac:dyDescent="0.3">
      <c r="A78" s="54">
        <v>68</v>
      </c>
      <c r="B78" s="55" t="s">
        <v>1307</v>
      </c>
      <c r="C78" s="2" t="s">
        <v>33</v>
      </c>
      <c r="D78" s="2">
        <v>0</v>
      </c>
      <c r="E78" s="2" t="s">
        <v>34</v>
      </c>
      <c r="F78" s="2" t="s">
        <v>112</v>
      </c>
      <c r="G78" s="2" t="s">
        <v>990</v>
      </c>
      <c r="H78" s="2" t="s">
        <v>1509</v>
      </c>
      <c r="I78" s="4">
        <v>2916</v>
      </c>
      <c r="J78" s="2" t="s">
        <v>37</v>
      </c>
      <c r="K78" s="2" t="s">
        <v>45</v>
      </c>
      <c r="L78" s="4">
        <v>45</v>
      </c>
      <c r="M78" s="4">
        <v>43244255</v>
      </c>
      <c r="N78" s="2" t="s">
        <v>57</v>
      </c>
      <c r="O78" s="2" t="s">
        <v>1552</v>
      </c>
      <c r="P78" s="24" t="s">
        <v>1513</v>
      </c>
      <c r="Q78" s="5">
        <v>43951</v>
      </c>
      <c r="R78" s="2" t="s">
        <v>57</v>
      </c>
      <c r="S78" s="2" t="s">
        <v>1552</v>
      </c>
      <c r="T78" s="2">
        <v>0</v>
      </c>
      <c r="U78" s="2">
        <v>0</v>
      </c>
      <c r="V78" s="5">
        <v>43951</v>
      </c>
      <c r="W78" s="2" t="s">
        <v>1561</v>
      </c>
      <c r="IW78" s="7"/>
    </row>
    <row r="79" spans="1:257" ht="15.75" thickBot="1" x14ac:dyDescent="0.3">
      <c r="A79" s="54">
        <v>69</v>
      </c>
      <c r="B79" s="55" t="s">
        <v>1308</v>
      </c>
      <c r="C79" s="2" t="s">
        <v>33</v>
      </c>
      <c r="D79" s="2">
        <v>0</v>
      </c>
      <c r="E79" s="2" t="s">
        <v>34</v>
      </c>
      <c r="F79" s="2" t="s">
        <v>112</v>
      </c>
      <c r="G79" s="2" t="s">
        <v>1035</v>
      </c>
      <c r="H79" s="2" t="s">
        <v>1509</v>
      </c>
      <c r="I79" s="4">
        <v>122786</v>
      </c>
      <c r="J79" s="2" t="s">
        <v>37</v>
      </c>
      <c r="K79" s="2" t="s">
        <v>45</v>
      </c>
      <c r="L79" s="4">
        <v>41</v>
      </c>
      <c r="M79" s="4">
        <v>1757978293</v>
      </c>
      <c r="N79" s="2" t="s">
        <v>57</v>
      </c>
      <c r="O79" s="2" t="s">
        <v>1552</v>
      </c>
      <c r="P79" s="24" t="s">
        <v>1513</v>
      </c>
      <c r="Q79" s="5">
        <v>43951</v>
      </c>
      <c r="R79" s="2" t="s">
        <v>57</v>
      </c>
      <c r="S79" s="2" t="s">
        <v>1552</v>
      </c>
      <c r="T79" s="2">
        <v>0</v>
      </c>
      <c r="U79" s="2">
        <v>0</v>
      </c>
      <c r="V79" s="5">
        <v>43951</v>
      </c>
      <c r="W79" s="2" t="s">
        <v>1561</v>
      </c>
      <c r="IW79" s="7"/>
    </row>
    <row r="80" spans="1:257" ht="15.75" thickBot="1" x14ac:dyDescent="0.3">
      <c r="A80" s="54">
        <v>70</v>
      </c>
      <c r="B80" s="55" t="s">
        <v>1309</v>
      </c>
      <c r="C80" s="2" t="s">
        <v>33</v>
      </c>
      <c r="D80" s="2">
        <v>0</v>
      </c>
      <c r="E80" s="2" t="s">
        <v>34</v>
      </c>
      <c r="F80" s="2" t="s">
        <v>112</v>
      </c>
      <c r="G80" s="2" t="s">
        <v>1036</v>
      </c>
      <c r="H80" s="2" t="s">
        <v>1509</v>
      </c>
      <c r="I80" s="4">
        <v>71730</v>
      </c>
      <c r="J80" s="2" t="s">
        <v>37</v>
      </c>
      <c r="K80" s="2" t="s">
        <v>45</v>
      </c>
      <c r="L80" s="4">
        <v>41</v>
      </c>
      <c r="M80" s="4">
        <v>988766467</v>
      </c>
      <c r="N80" s="2" t="s">
        <v>57</v>
      </c>
      <c r="O80" s="2" t="s">
        <v>1552</v>
      </c>
      <c r="P80" s="24" t="s">
        <v>1513</v>
      </c>
      <c r="Q80" s="5">
        <v>43951</v>
      </c>
      <c r="R80" s="2" t="s">
        <v>57</v>
      </c>
      <c r="S80" s="2" t="s">
        <v>1552</v>
      </c>
      <c r="T80" s="2">
        <v>0</v>
      </c>
      <c r="U80" s="2">
        <v>0</v>
      </c>
      <c r="V80" s="5">
        <v>43951</v>
      </c>
      <c r="W80" s="2" t="s">
        <v>1561</v>
      </c>
      <c r="IW80" s="7"/>
    </row>
    <row r="81" spans="1:257" ht="15.75" thickBot="1" x14ac:dyDescent="0.3">
      <c r="A81" s="54">
        <v>71</v>
      </c>
      <c r="B81" s="55" t="s">
        <v>1310</v>
      </c>
      <c r="C81" s="2" t="s">
        <v>33</v>
      </c>
      <c r="D81" s="2">
        <v>0</v>
      </c>
      <c r="E81" s="2" t="s">
        <v>34</v>
      </c>
      <c r="F81" s="2" t="s">
        <v>112</v>
      </c>
      <c r="G81" s="2" t="s">
        <v>1037</v>
      </c>
      <c r="H81" s="2" t="s">
        <v>1509</v>
      </c>
      <c r="I81" s="4">
        <v>118554</v>
      </c>
      <c r="J81" s="2" t="s">
        <v>37</v>
      </c>
      <c r="K81" s="2" t="s">
        <v>45</v>
      </c>
      <c r="L81" s="4">
        <v>42</v>
      </c>
      <c r="M81" s="4">
        <v>3118746363</v>
      </c>
      <c r="N81" s="2" t="s">
        <v>57</v>
      </c>
      <c r="O81" s="2" t="s">
        <v>1552</v>
      </c>
      <c r="P81" s="24" t="s">
        <v>1513</v>
      </c>
      <c r="Q81" s="5">
        <v>43951</v>
      </c>
      <c r="R81" s="2" t="s">
        <v>57</v>
      </c>
      <c r="S81" s="2" t="s">
        <v>1552</v>
      </c>
      <c r="T81" s="2">
        <v>0</v>
      </c>
      <c r="U81" s="2">
        <v>0</v>
      </c>
      <c r="V81" s="5">
        <v>43951</v>
      </c>
      <c r="W81" s="2" t="s">
        <v>1561</v>
      </c>
      <c r="IW81" s="7"/>
    </row>
    <row r="82" spans="1:257" ht="15.75" thickBot="1" x14ac:dyDescent="0.3">
      <c r="A82" s="54">
        <v>72</v>
      </c>
      <c r="B82" s="55" t="s">
        <v>1311</v>
      </c>
      <c r="C82" s="2" t="s">
        <v>33</v>
      </c>
      <c r="D82" s="2">
        <v>0</v>
      </c>
      <c r="E82" s="2" t="s">
        <v>34</v>
      </c>
      <c r="F82" s="2" t="s">
        <v>112</v>
      </c>
      <c r="G82" s="2" t="s">
        <v>1044</v>
      </c>
      <c r="H82" s="2" t="s">
        <v>1509</v>
      </c>
      <c r="I82" s="4">
        <v>60731</v>
      </c>
      <c r="J82" s="2" t="s">
        <v>37</v>
      </c>
      <c r="K82" s="2" t="s">
        <v>45</v>
      </c>
      <c r="L82" s="4">
        <v>48</v>
      </c>
      <c r="M82" s="4">
        <v>1976044558</v>
      </c>
      <c r="N82" s="2" t="s">
        <v>57</v>
      </c>
      <c r="O82" s="2" t="s">
        <v>1552</v>
      </c>
      <c r="P82" s="24" t="s">
        <v>1513</v>
      </c>
      <c r="Q82" s="5">
        <v>43951</v>
      </c>
      <c r="R82" s="2" t="s">
        <v>57</v>
      </c>
      <c r="S82" s="2" t="s">
        <v>1552</v>
      </c>
      <c r="T82" s="2">
        <v>0</v>
      </c>
      <c r="U82" s="2">
        <v>0</v>
      </c>
      <c r="V82" s="5">
        <v>43951</v>
      </c>
      <c r="W82" s="2" t="s">
        <v>1561</v>
      </c>
      <c r="IW82" s="7"/>
    </row>
    <row r="83" spans="1:257" ht="15.75" thickBot="1" x14ac:dyDescent="0.3">
      <c r="A83" s="54">
        <v>73</v>
      </c>
      <c r="B83" s="55" t="s">
        <v>1312</v>
      </c>
      <c r="C83" s="2" t="s">
        <v>33</v>
      </c>
      <c r="D83" s="2">
        <v>0</v>
      </c>
      <c r="E83" s="2" t="s">
        <v>34</v>
      </c>
      <c r="F83" s="2" t="s">
        <v>112</v>
      </c>
      <c r="G83" s="2" t="s">
        <v>1047</v>
      </c>
      <c r="H83" s="2" t="s">
        <v>1509</v>
      </c>
      <c r="I83" s="4">
        <v>6284</v>
      </c>
      <c r="J83" s="2" t="s">
        <v>37</v>
      </c>
      <c r="K83" s="2" t="s">
        <v>45</v>
      </c>
      <c r="L83" s="4">
        <v>47</v>
      </c>
      <c r="M83" s="4">
        <v>97713072</v>
      </c>
      <c r="N83" s="2" t="s">
        <v>57</v>
      </c>
      <c r="O83" s="2" t="s">
        <v>1552</v>
      </c>
      <c r="P83" s="24" t="s">
        <v>1513</v>
      </c>
      <c r="Q83" s="5">
        <v>43951</v>
      </c>
      <c r="R83" s="2" t="s">
        <v>57</v>
      </c>
      <c r="S83" s="2" t="s">
        <v>1552</v>
      </c>
      <c r="T83" s="2">
        <v>0</v>
      </c>
      <c r="U83" s="2">
        <v>0</v>
      </c>
      <c r="V83" s="5">
        <v>43951</v>
      </c>
      <c r="W83" s="2" t="s">
        <v>1561</v>
      </c>
      <c r="IW83" s="7"/>
    </row>
    <row r="84" spans="1:257" ht="15.75" thickBot="1" x14ac:dyDescent="0.3">
      <c r="A84" s="54">
        <v>74</v>
      </c>
      <c r="B84" s="55" t="s">
        <v>1313</v>
      </c>
      <c r="C84" s="2" t="s">
        <v>33</v>
      </c>
      <c r="D84" s="2">
        <v>0</v>
      </c>
      <c r="E84" s="2" t="s">
        <v>34</v>
      </c>
      <c r="F84" s="2" t="s">
        <v>114</v>
      </c>
      <c r="G84" s="2" t="s">
        <v>1070</v>
      </c>
      <c r="H84" s="2" t="s">
        <v>1509</v>
      </c>
      <c r="I84" s="4">
        <v>1</v>
      </c>
      <c r="J84" s="2" t="s">
        <v>37</v>
      </c>
      <c r="K84" s="2" t="s">
        <v>45</v>
      </c>
      <c r="L84" s="4">
        <v>44</v>
      </c>
      <c r="M84" s="4">
        <v>17755</v>
      </c>
      <c r="N84" s="2" t="s">
        <v>57</v>
      </c>
      <c r="O84" s="2" t="s">
        <v>1552</v>
      </c>
      <c r="P84" s="24" t="s">
        <v>1513</v>
      </c>
      <c r="Q84" s="5">
        <v>43951</v>
      </c>
      <c r="R84" s="2" t="s">
        <v>57</v>
      </c>
      <c r="S84" s="2" t="s">
        <v>1552</v>
      </c>
      <c r="T84" s="2">
        <v>0</v>
      </c>
      <c r="U84" s="2">
        <v>0</v>
      </c>
      <c r="V84" s="5">
        <v>43951</v>
      </c>
      <c r="W84" s="2" t="s">
        <v>1561</v>
      </c>
      <c r="IW84" s="7"/>
    </row>
    <row r="85" spans="1:257" ht="15.75" thickBot="1" x14ac:dyDescent="0.3">
      <c r="A85" s="54">
        <v>75</v>
      </c>
      <c r="B85" s="55" t="s">
        <v>1314</v>
      </c>
      <c r="C85" s="2" t="s">
        <v>33</v>
      </c>
      <c r="D85" s="2">
        <v>0</v>
      </c>
      <c r="E85" s="2" t="s">
        <v>34</v>
      </c>
      <c r="F85" s="2" t="s">
        <v>114</v>
      </c>
      <c r="G85" s="2" t="s">
        <v>1073</v>
      </c>
      <c r="H85" s="2" t="s">
        <v>1509</v>
      </c>
      <c r="I85" s="4">
        <v>862</v>
      </c>
      <c r="J85" s="2" t="s">
        <v>37</v>
      </c>
      <c r="K85" s="2" t="s">
        <v>45</v>
      </c>
      <c r="L85" s="4">
        <v>49</v>
      </c>
      <c r="M85" s="4">
        <v>11451821</v>
      </c>
      <c r="N85" s="2" t="s">
        <v>57</v>
      </c>
      <c r="O85" s="2" t="s">
        <v>1552</v>
      </c>
      <c r="P85" s="24" t="s">
        <v>1513</v>
      </c>
      <c r="Q85" s="5">
        <v>43951</v>
      </c>
      <c r="R85" s="2" t="s">
        <v>57</v>
      </c>
      <c r="S85" s="2" t="s">
        <v>1552</v>
      </c>
      <c r="T85" s="2">
        <v>0</v>
      </c>
      <c r="U85" s="2">
        <v>0</v>
      </c>
      <c r="V85" s="5">
        <v>43951</v>
      </c>
      <c r="W85" s="2" t="s">
        <v>1561</v>
      </c>
      <c r="IW85" s="7"/>
    </row>
    <row r="86" spans="1:257" ht="15.75" thickBot="1" x14ac:dyDescent="0.3">
      <c r="A86" s="54">
        <v>76</v>
      </c>
      <c r="B86" s="55" t="s">
        <v>1315</v>
      </c>
      <c r="C86" s="2" t="s">
        <v>33</v>
      </c>
      <c r="D86" s="2">
        <v>0</v>
      </c>
      <c r="E86" s="2" t="s">
        <v>34</v>
      </c>
      <c r="F86" s="2" t="s">
        <v>114</v>
      </c>
      <c r="G86" s="2" t="s">
        <v>1080</v>
      </c>
      <c r="H86" s="2" t="s">
        <v>1509</v>
      </c>
      <c r="I86" s="4">
        <v>38</v>
      </c>
      <c r="J86" s="2" t="s">
        <v>37</v>
      </c>
      <c r="K86" s="2" t="s">
        <v>45</v>
      </c>
      <c r="L86" s="4">
        <v>44</v>
      </c>
      <c r="M86" s="4">
        <v>460312</v>
      </c>
      <c r="N86" s="2" t="s">
        <v>57</v>
      </c>
      <c r="O86" s="2" t="s">
        <v>1552</v>
      </c>
      <c r="P86" s="24" t="s">
        <v>1513</v>
      </c>
      <c r="Q86" s="5">
        <v>43951</v>
      </c>
      <c r="R86" s="2" t="s">
        <v>57</v>
      </c>
      <c r="S86" s="2" t="s">
        <v>1552</v>
      </c>
      <c r="T86" s="2">
        <v>0</v>
      </c>
      <c r="U86" s="2">
        <v>0</v>
      </c>
      <c r="V86" s="5">
        <v>43951</v>
      </c>
      <c r="W86" s="2" t="s">
        <v>1561</v>
      </c>
      <c r="IW86" s="7"/>
    </row>
    <row r="87" spans="1:257" ht="15.75" thickBot="1" x14ac:dyDescent="0.3">
      <c r="A87" s="54">
        <v>77</v>
      </c>
      <c r="B87" s="55" t="s">
        <v>1316</v>
      </c>
      <c r="C87" s="2" t="s">
        <v>33</v>
      </c>
      <c r="D87" s="2">
        <v>0</v>
      </c>
      <c r="E87" s="2" t="s">
        <v>34</v>
      </c>
      <c r="F87" s="2" t="s">
        <v>114</v>
      </c>
      <c r="G87" s="2" t="s">
        <v>1081</v>
      </c>
      <c r="H87" s="2" t="s">
        <v>1509</v>
      </c>
      <c r="I87" s="4">
        <v>0</v>
      </c>
      <c r="J87" s="2" t="s">
        <v>37</v>
      </c>
      <c r="K87" s="2" t="s">
        <v>45</v>
      </c>
      <c r="L87" s="4">
        <v>44</v>
      </c>
      <c r="M87" s="4">
        <v>3839</v>
      </c>
      <c r="N87" s="2" t="s">
        <v>57</v>
      </c>
      <c r="O87" s="2" t="s">
        <v>1552</v>
      </c>
      <c r="P87" s="24" t="s">
        <v>1513</v>
      </c>
      <c r="Q87" s="5">
        <v>43951</v>
      </c>
      <c r="R87" s="2" t="s">
        <v>57</v>
      </c>
      <c r="S87" s="2" t="s">
        <v>1552</v>
      </c>
      <c r="T87" s="2">
        <v>0</v>
      </c>
      <c r="U87" s="2">
        <v>0</v>
      </c>
      <c r="V87" s="5">
        <v>43951</v>
      </c>
      <c r="W87" s="2" t="s">
        <v>1561</v>
      </c>
      <c r="IW87" s="7"/>
    </row>
    <row r="88" spans="1:257" ht="15.75" thickBot="1" x14ac:dyDescent="0.3">
      <c r="A88" s="54">
        <v>78</v>
      </c>
      <c r="B88" s="55" t="s">
        <v>1317</v>
      </c>
      <c r="C88" s="2" t="s">
        <v>33</v>
      </c>
      <c r="D88" s="2">
        <v>0</v>
      </c>
      <c r="E88" s="2" t="s">
        <v>34</v>
      </c>
      <c r="F88" s="2" t="s">
        <v>116</v>
      </c>
      <c r="G88" s="2" t="s">
        <v>1088</v>
      </c>
      <c r="H88" s="2" t="s">
        <v>1509</v>
      </c>
      <c r="I88" s="4">
        <v>2123</v>
      </c>
      <c r="J88" s="2" t="s">
        <v>37</v>
      </c>
      <c r="K88" s="2" t="s">
        <v>45</v>
      </c>
      <c r="L88" s="4">
        <v>42</v>
      </c>
      <c r="M88" s="4">
        <v>97450179</v>
      </c>
      <c r="N88" s="2" t="s">
        <v>57</v>
      </c>
      <c r="O88" s="2" t="s">
        <v>1552</v>
      </c>
      <c r="P88" s="24" t="s">
        <v>1513</v>
      </c>
      <c r="Q88" s="5">
        <v>43951</v>
      </c>
      <c r="R88" s="2" t="s">
        <v>57</v>
      </c>
      <c r="S88" s="2" t="s">
        <v>1552</v>
      </c>
      <c r="T88" s="2">
        <v>0</v>
      </c>
      <c r="U88" s="2">
        <v>0</v>
      </c>
      <c r="V88" s="5">
        <v>43951</v>
      </c>
      <c r="W88" s="2" t="s">
        <v>1561</v>
      </c>
      <c r="IW88" s="7"/>
    </row>
    <row r="89" spans="1:257" ht="15.75" thickBot="1" x14ac:dyDescent="0.3">
      <c r="A89" s="54">
        <v>79</v>
      </c>
      <c r="B89" s="55" t="s">
        <v>1318</v>
      </c>
      <c r="C89" s="2" t="s">
        <v>33</v>
      </c>
      <c r="D89" s="2">
        <v>0</v>
      </c>
      <c r="E89" s="2" t="s">
        <v>34</v>
      </c>
      <c r="F89" s="2" t="s">
        <v>116</v>
      </c>
      <c r="G89" s="2" t="s">
        <v>1096</v>
      </c>
      <c r="H89" s="2" t="s">
        <v>1509</v>
      </c>
      <c r="I89" s="4">
        <v>25339</v>
      </c>
      <c r="J89" s="2" t="s">
        <v>37</v>
      </c>
      <c r="K89" s="2" t="s">
        <v>45</v>
      </c>
      <c r="L89" s="4">
        <v>32</v>
      </c>
      <c r="M89" s="4">
        <v>334250434</v>
      </c>
      <c r="N89" s="2" t="s">
        <v>57</v>
      </c>
      <c r="O89" s="2" t="s">
        <v>1552</v>
      </c>
      <c r="P89" s="24" t="s">
        <v>1513</v>
      </c>
      <c r="Q89" s="5">
        <v>43951</v>
      </c>
      <c r="R89" s="2" t="s">
        <v>57</v>
      </c>
      <c r="S89" s="2" t="s">
        <v>1552</v>
      </c>
      <c r="T89" s="2">
        <v>0</v>
      </c>
      <c r="U89" s="2">
        <v>0</v>
      </c>
      <c r="V89" s="5">
        <v>43951</v>
      </c>
      <c r="W89" s="2" t="s">
        <v>1561</v>
      </c>
      <c r="IW89" s="7"/>
    </row>
    <row r="90" spans="1:257" ht="15.75" thickBot="1" x14ac:dyDescent="0.3">
      <c r="A90" s="54">
        <v>80</v>
      </c>
      <c r="B90" s="55" t="s">
        <v>1319</v>
      </c>
      <c r="C90" s="2" t="s">
        <v>33</v>
      </c>
      <c r="D90" s="2">
        <v>0</v>
      </c>
      <c r="E90" s="2" t="s">
        <v>34</v>
      </c>
      <c r="F90" s="2" t="s">
        <v>116</v>
      </c>
      <c r="G90" s="2" t="s">
        <v>1101</v>
      </c>
      <c r="H90" s="2" t="s">
        <v>1509</v>
      </c>
      <c r="I90" s="4">
        <v>13701</v>
      </c>
      <c r="J90" s="2" t="s">
        <v>37</v>
      </c>
      <c r="K90" s="2" t="s">
        <v>45</v>
      </c>
      <c r="L90" s="4">
        <v>42</v>
      </c>
      <c r="M90" s="4">
        <v>98674177</v>
      </c>
      <c r="N90" s="2" t="s">
        <v>57</v>
      </c>
      <c r="O90" s="2" t="s">
        <v>1552</v>
      </c>
      <c r="P90" s="24" t="s">
        <v>1513</v>
      </c>
      <c r="Q90" s="5">
        <v>43951</v>
      </c>
      <c r="R90" s="2" t="s">
        <v>57</v>
      </c>
      <c r="S90" s="2" t="s">
        <v>1552</v>
      </c>
      <c r="T90" s="2">
        <v>0</v>
      </c>
      <c r="U90" s="2">
        <v>0</v>
      </c>
      <c r="V90" s="5">
        <v>43951</v>
      </c>
      <c r="W90" s="2" t="s">
        <v>1561</v>
      </c>
      <c r="IW90" s="7"/>
    </row>
    <row r="91" spans="1:257" ht="15.75" thickBot="1" x14ac:dyDescent="0.3">
      <c r="A91" s="54">
        <v>81</v>
      </c>
      <c r="B91" s="55" t="s">
        <v>1320</v>
      </c>
      <c r="C91" s="2" t="s">
        <v>33</v>
      </c>
      <c r="D91" s="2">
        <v>0</v>
      </c>
      <c r="E91" s="2" t="s">
        <v>34</v>
      </c>
      <c r="F91" s="2" t="s">
        <v>116</v>
      </c>
      <c r="G91" s="2" t="s">
        <v>1103</v>
      </c>
      <c r="H91" s="2" t="s">
        <v>1509</v>
      </c>
      <c r="I91" s="4">
        <v>294</v>
      </c>
      <c r="J91" s="2" t="s">
        <v>37</v>
      </c>
      <c r="K91" s="2" t="s">
        <v>45</v>
      </c>
      <c r="L91" s="4">
        <v>42</v>
      </c>
      <c r="M91" s="4">
        <v>2116577</v>
      </c>
      <c r="N91" s="2" t="s">
        <v>57</v>
      </c>
      <c r="O91" s="2" t="s">
        <v>1552</v>
      </c>
      <c r="P91" s="24" t="s">
        <v>1513</v>
      </c>
      <c r="Q91" s="5">
        <v>43951</v>
      </c>
      <c r="R91" s="2" t="s">
        <v>57</v>
      </c>
      <c r="S91" s="2" t="s">
        <v>1552</v>
      </c>
      <c r="T91" s="2">
        <v>0</v>
      </c>
      <c r="U91" s="2">
        <v>0</v>
      </c>
      <c r="V91" s="5">
        <v>43951</v>
      </c>
      <c r="W91" s="2" t="s">
        <v>1561</v>
      </c>
      <c r="IW91" s="7"/>
    </row>
    <row r="92" spans="1:257" ht="15.75" thickBot="1" x14ac:dyDescent="0.3">
      <c r="A92" s="54">
        <v>82</v>
      </c>
      <c r="B92" s="55" t="s">
        <v>1321</v>
      </c>
      <c r="C92" s="2" t="s">
        <v>33</v>
      </c>
      <c r="D92" s="2">
        <v>0</v>
      </c>
      <c r="E92" s="2" t="s">
        <v>34</v>
      </c>
      <c r="F92" s="2" t="s">
        <v>116</v>
      </c>
      <c r="G92" s="2" t="s">
        <v>1108</v>
      </c>
      <c r="H92" s="2" t="s">
        <v>1509</v>
      </c>
      <c r="I92" s="4">
        <v>3731</v>
      </c>
      <c r="J92" s="2" t="s">
        <v>37</v>
      </c>
      <c r="K92" s="2" t="s">
        <v>45</v>
      </c>
      <c r="L92" s="4">
        <v>45</v>
      </c>
      <c r="M92" s="4">
        <v>28692890</v>
      </c>
      <c r="N92" s="2" t="s">
        <v>57</v>
      </c>
      <c r="O92" s="2" t="s">
        <v>1552</v>
      </c>
      <c r="P92" s="24" t="s">
        <v>1513</v>
      </c>
      <c r="Q92" s="5">
        <v>43951</v>
      </c>
      <c r="R92" s="2" t="s">
        <v>57</v>
      </c>
      <c r="S92" s="2" t="s">
        <v>1552</v>
      </c>
      <c r="T92" s="2">
        <v>0</v>
      </c>
      <c r="U92" s="2">
        <v>0</v>
      </c>
      <c r="V92" s="5">
        <v>43951</v>
      </c>
      <c r="W92" s="2" t="s">
        <v>1561</v>
      </c>
      <c r="IW92" s="7"/>
    </row>
    <row r="93" spans="1:257" ht="15.75" thickBot="1" x14ac:dyDescent="0.3">
      <c r="A93" s="54">
        <v>83</v>
      </c>
      <c r="B93" s="55" t="s">
        <v>1322</v>
      </c>
      <c r="C93" s="2" t="s">
        <v>33</v>
      </c>
      <c r="D93" s="2">
        <v>0</v>
      </c>
      <c r="E93" s="2" t="s">
        <v>34</v>
      </c>
      <c r="F93" s="2" t="s">
        <v>116</v>
      </c>
      <c r="G93" s="2" t="s">
        <v>1112</v>
      </c>
      <c r="H93" s="2" t="s">
        <v>1509</v>
      </c>
      <c r="I93" s="4">
        <v>232607</v>
      </c>
      <c r="J93" s="2" t="s">
        <v>37</v>
      </c>
      <c r="K93" s="2" t="s">
        <v>45</v>
      </c>
      <c r="L93" s="4">
        <v>45</v>
      </c>
      <c r="M93" s="4">
        <v>2181963411</v>
      </c>
      <c r="N93" s="2" t="s">
        <v>57</v>
      </c>
      <c r="O93" s="2" t="s">
        <v>1552</v>
      </c>
      <c r="P93" s="24" t="s">
        <v>1513</v>
      </c>
      <c r="Q93" s="5">
        <v>43951</v>
      </c>
      <c r="R93" s="2" t="s">
        <v>57</v>
      </c>
      <c r="S93" s="2" t="s">
        <v>1552</v>
      </c>
      <c r="T93" s="2">
        <v>0</v>
      </c>
      <c r="U93" s="2">
        <v>0</v>
      </c>
      <c r="V93" s="5">
        <v>43951</v>
      </c>
      <c r="W93" s="2" t="s">
        <v>1561</v>
      </c>
      <c r="IW93" s="7"/>
    </row>
    <row r="94" spans="1:257" ht="15.75" thickBot="1" x14ac:dyDescent="0.3">
      <c r="A94" s="54">
        <v>84</v>
      </c>
      <c r="B94" s="55" t="s">
        <v>1323</v>
      </c>
      <c r="C94" s="2" t="s">
        <v>33</v>
      </c>
      <c r="D94" s="2">
        <v>0</v>
      </c>
      <c r="E94" s="2" t="s">
        <v>34</v>
      </c>
      <c r="F94" s="2" t="s">
        <v>116</v>
      </c>
      <c r="G94" s="2" t="s">
        <v>1115</v>
      </c>
      <c r="H94" s="2" t="s">
        <v>1509</v>
      </c>
      <c r="I94" s="4">
        <v>25222</v>
      </c>
      <c r="J94" s="2" t="s">
        <v>37</v>
      </c>
      <c r="K94" s="2" t="s">
        <v>45</v>
      </c>
      <c r="L94" s="4">
        <v>39</v>
      </c>
      <c r="M94" s="4">
        <v>482484982</v>
      </c>
      <c r="N94" s="2" t="s">
        <v>57</v>
      </c>
      <c r="O94" s="2" t="s">
        <v>1552</v>
      </c>
      <c r="P94" s="24" t="s">
        <v>1513</v>
      </c>
      <c r="Q94" s="5">
        <v>43951</v>
      </c>
      <c r="R94" s="2" t="s">
        <v>57</v>
      </c>
      <c r="S94" s="2" t="s">
        <v>1552</v>
      </c>
      <c r="T94" s="2">
        <v>0</v>
      </c>
      <c r="U94" s="2">
        <v>0</v>
      </c>
      <c r="V94" s="5">
        <v>43951</v>
      </c>
      <c r="W94" s="2" t="s">
        <v>1561</v>
      </c>
      <c r="IW94" s="7"/>
    </row>
    <row r="95" spans="1:257" ht="15.75" thickBot="1" x14ac:dyDescent="0.3">
      <c r="A95" s="54">
        <v>85</v>
      </c>
      <c r="B95" s="55" t="s">
        <v>1324</v>
      </c>
      <c r="C95" s="2" t="s">
        <v>33</v>
      </c>
      <c r="D95" s="2">
        <v>0</v>
      </c>
      <c r="E95" s="2" t="s">
        <v>34</v>
      </c>
      <c r="F95" s="2" t="s">
        <v>116</v>
      </c>
      <c r="G95" s="2" t="s">
        <v>1117</v>
      </c>
      <c r="H95" s="2" t="s">
        <v>1509</v>
      </c>
      <c r="I95" s="4">
        <v>24763</v>
      </c>
      <c r="J95" s="2" t="s">
        <v>37</v>
      </c>
      <c r="K95" s="2" t="s">
        <v>45</v>
      </c>
      <c r="L95" s="4">
        <v>42</v>
      </c>
      <c r="M95" s="4">
        <v>594192105</v>
      </c>
      <c r="N95" s="2" t="s">
        <v>57</v>
      </c>
      <c r="O95" s="2" t="s">
        <v>1552</v>
      </c>
      <c r="P95" s="24" t="s">
        <v>1513</v>
      </c>
      <c r="Q95" s="5">
        <v>43951</v>
      </c>
      <c r="R95" s="2" t="s">
        <v>57</v>
      </c>
      <c r="S95" s="2" t="s">
        <v>1552</v>
      </c>
      <c r="T95" s="2">
        <v>0</v>
      </c>
      <c r="U95" s="2">
        <v>0</v>
      </c>
      <c r="V95" s="5">
        <v>43951</v>
      </c>
      <c r="W95" s="2" t="s">
        <v>1561</v>
      </c>
      <c r="IW95" s="7"/>
    </row>
    <row r="96" spans="1:257" ht="15.75" thickBot="1" x14ac:dyDescent="0.3">
      <c r="A96" s="54">
        <v>86</v>
      </c>
      <c r="B96" s="55" t="s">
        <v>1325</v>
      </c>
      <c r="C96" s="2" t="s">
        <v>33</v>
      </c>
      <c r="D96" s="2">
        <v>0</v>
      </c>
      <c r="E96" s="2" t="s">
        <v>34</v>
      </c>
      <c r="F96" s="2" t="s">
        <v>116</v>
      </c>
      <c r="G96" s="2" t="s">
        <v>1119</v>
      </c>
      <c r="H96" s="2" t="s">
        <v>1509</v>
      </c>
      <c r="I96" s="4">
        <v>1981</v>
      </c>
      <c r="J96" s="2" t="s">
        <v>37</v>
      </c>
      <c r="K96" s="2" t="s">
        <v>45</v>
      </c>
      <c r="L96" s="4">
        <v>46</v>
      </c>
      <c r="M96" s="4">
        <v>98813889</v>
      </c>
      <c r="N96" s="2" t="s">
        <v>57</v>
      </c>
      <c r="O96" s="2" t="s">
        <v>1552</v>
      </c>
      <c r="P96" s="24" t="s">
        <v>1513</v>
      </c>
      <c r="Q96" s="5">
        <v>43951</v>
      </c>
      <c r="R96" s="2" t="s">
        <v>57</v>
      </c>
      <c r="S96" s="2" t="s">
        <v>1552</v>
      </c>
      <c r="T96" s="2">
        <v>0</v>
      </c>
      <c r="U96" s="2">
        <v>0</v>
      </c>
      <c r="V96" s="5">
        <v>43951</v>
      </c>
      <c r="W96" s="2" t="s">
        <v>1561</v>
      </c>
      <c r="IW96" s="7"/>
    </row>
    <row r="97" spans="1:257" ht="15.75" thickBot="1" x14ac:dyDescent="0.3">
      <c r="A97" s="54">
        <v>87</v>
      </c>
      <c r="B97" s="55" t="s">
        <v>1326</v>
      </c>
      <c r="C97" s="2" t="s">
        <v>33</v>
      </c>
      <c r="D97" s="2">
        <v>0</v>
      </c>
      <c r="E97" s="2" t="s">
        <v>34</v>
      </c>
      <c r="F97" s="2" t="s">
        <v>116</v>
      </c>
      <c r="G97" s="2" t="s">
        <v>1120</v>
      </c>
      <c r="H97" s="2" t="s">
        <v>1509</v>
      </c>
      <c r="I97" s="4">
        <v>43926</v>
      </c>
      <c r="J97" s="2" t="s">
        <v>37</v>
      </c>
      <c r="K97" s="2" t="s">
        <v>45</v>
      </c>
      <c r="L97" s="4">
        <v>45</v>
      </c>
      <c r="M97" s="4">
        <v>2042225010</v>
      </c>
      <c r="N97" s="2" t="s">
        <v>57</v>
      </c>
      <c r="O97" s="2" t="s">
        <v>1552</v>
      </c>
      <c r="P97" s="24" t="s">
        <v>1513</v>
      </c>
      <c r="Q97" s="5">
        <v>43951</v>
      </c>
      <c r="R97" s="2" t="s">
        <v>57</v>
      </c>
      <c r="S97" s="2" t="s">
        <v>1552</v>
      </c>
      <c r="T97" s="2">
        <v>0</v>
      </c>
      <c r="U97" s="2">
        <v>0</v>
      </c>
      <c r="V97" s="5">
        <v>43951</v>
      </c>
      <c r="W97" s="2" t="s">
        <v>1561</v>
      </c>
      <c r="IW97" s="7"/>
    </row>
    <row r="98" spans="1:257" ht="15.75" thickBot="1" x14ac:dyDescent="0.3">
      <c r="A98" s="54">
        <v>88</v>
      </c>
      <c r="B98" s="55" t="s">
        <v>1547</v>
      </c>
      <c r="C98" s="2" t="s">
        <v>33</v>
      </c>
      <c r="D98" s="2">
        <v>0</v>
      </c>
      <c r="E98" s="2" t="s">
        <v>34</v>
      </c>
      <c r="F98" s="2" t="s">
        <v>116</v>
      </c>
      <c r="G98" s="2" t="s">
        <v>1126</v>
      </c>
      <c r="H98" s="2" t="s">
        <v>1509</v>
      </c>
      <c r="I98" s="4">
        <v>963</v>
      </c>
      <c r="J98" s="2" t="s">
        <v>37</v>
      </c>
      <c r="K98" s="2" t="s">
        <v>45</v>
      </c>
      <c r="L98" s="4">
        <v>41</v>
      </c>
      <c r="M98" s="4">
        <v>14275214</v>
      </c>
      <c r="N98" s="2" t="s">
        <v>57</v>
      </c>
      <c r="O98" s="2" t="s">
        <v>1552</v>
      </c>
      <c r="P98" s="24" t="s">
        <v>1513</v>
      </c>
      <c r="Q98" s="5">
        <v>43951</v>
      </c>
      <c r="R98" s="2" t="s">
        <v>57</v>
      </c>
      <c r="S98" s="2" t="s">
        <v>1552</v>
      </c>
      <c r="T98" s="2">
        <v>0</v>
      </c>
      <c r="U98" s="2">
        <v>0</v>
      </c>
      <c r="V98" s="5">
        <v>43951</v>
      </c>
      <c r="W98" s="2" t="s">
        <v>1561</v>
      </c>
      <c r="IW98" s="7"/>
    </row>
    <row r="99" spans="1:257" ht="15.75" thickBot="1" x14ac:dyDescent="0.3">
      <c r="A99" s="54">
        <v>89</v>
      </c>
      <c r="B99" s="55" t="s">
        <v>1548</v>
      </c>
      <c r="C99" s="2" t="s">
        <v>33</v>
      </c>
      <c r="D99" s="2">
        <v>0</v>
      </c>
      <c r="E99" s="2" t="s">
        <v>41</v>
      </c>
      <c r="F99" s="4" t="s">
        <v>35</v>
      </c>
      <c r="G99" s="4" t="s">
        <v>187</v>
      </c>
      <c r="H99" s="2" t="s">
        <v>1509</v>
      </c>
      <c r="I99" s="4">
        <v>2515</v>
      </c>
      <c r="J99" s="2" t="s">
        <v>44</v>
      </c>
      <c r="K99" s="2" t="s">
        <v>45</v>
      </c>
      <c r="L99" s="22">
        <v>4</v>
      </c>
      <c r="M99" s="4">
        <v>10893698</v>
      </c>
      <c r="N99" s="2" t="s">
        <v>57</v>
      </c>
      <c r="O99" s="2" t="s">
        <v>1552</v>
      </c>
      <c r="P99" s="24" t="s">
        <v>1513</v>
      </c>
      <c r="Q99" s="5">
        <v>43951</v>
      </c>
      <c r="R99" s="2" t="s">
        <v>57</v>
      </c>
      <c r="S99" s="2" t="s">
        <v>1552</v>
      </c>
      <c r="T99" s="2">
        <v>0</v>
      </c>
      <c r="U99" s="2">
        <v>0</v>
      </c>
      <c r="V99" s="5">
        <v>43951</v>
      </c>
      <c r="W99" s="2" t="s">
        <v>1561</v>
      </c>
      <c r="IW99" s="7"/>
    </row>
    <row r="100" spans="1:257" ht="15.75" thickBot="1" x14ac:dyDescent="0.3">
      <c r="A100" s="54">
        <v>90</v>
      </c>
      <c r="B100" s="55" t="s">
        <v>1327</v>
      </c>
      <c r="C100" s="2" t="s">
        <v>33</v>
      </c>
      <c r="D100" s="2">
        <v>0</v>
      </c>
      <c r="E100" s="2" t="s">
        <v>41</v>
      </c>
      <c r="F100" s="4" t="s">
        <v>35</v>
      </c>
      <c r="G100" s="4" t="s">
        <v>188</v>
      </c>
      <c r="H100" s="2" t="s">
        <v>1509</v>
      </c>
      <c r="I100" s="4">
        <v>1628</v>
      </c>
      <c r="J100" s="2" t="s">
        <v>44</v>
      </c>
      <c r="K100" s="2" t="s">
        <v>45</v>
      </c>
      <c r="L100" s="22">
        <v>4</v>
      </c>
      <c r="M100" s="4">
        <v>7052474</v>
      </c>
      <c r="N100" s="2" t="s">
        <v>57</v>
      </c>
      <c r="O100" s="2" t="s">
        <v>1552</v>
      </c>
      <c r="P100" s="24" t="s">
        <v>1513</v>
      </c>
      <c r="Q100" s="5">
        <v>43951</v>
      </c>
      <c r="R100" s="2" t="s">
        <v>57</v>
      </c>
      <c r="S100" s="2" t="s">
        <v>1552</v>
      </c>
      <c r="T100" s="2">
        <v>0</v>
      </c>
      <c r="U100" s="2">
        <v>0</v>
      </c>
      <c r="V100" s="5">
        <v>43951</v>
      </c>
      <c r="W100" s="2" t="s">
        <v>1561</v>
      </c>
      <c r="IW100" s="7"/>
    </row>
    <row r="101" spans="1:257" ht="15.75" thickBot="1" x14ac:dyDescent="0.3">
      <c r="A101" s="54">
        <v>91</v>
      </c>
      <c r="B101" s="55" t="s">
        <v>1328</v>
      </c>
      <c r="C101" s="2" t="s">
        <v>33</v>
      </c>
      <c r="D101" s="2">
        <v>0</v>
      </c>
      <c r="E101" s="2" t="s">
        <v>41</v>
      </c>
      <c r="F101" s="4" t="s">
        <v>35</v>
      </c>
      <c r="G101" s="4" t="s">
        <v>230</v>
      </c>
      <c r="H101" s="2" t="s">
        <v>1509</v>
      </c>
      <c r="I101" s="4">
        <v>2078</v>
      </c>
      <c r="J101" s="2" t="s">
        <v>44</v>
      </c>
      <c r="K101" s="2" t="s">
        <v>45</v>
      </c>
      <c r="L101" s="22">
        <v>5</v>
      </c>
      <c r="M101" s="4">
        <v>7557244</v>
      </c>
      <c r="N101" s="2" t="s">
        <v>57</v>
      </c>
      <c r="O101" s="2" t="s">
        <v>1552</v>
      </c>
      <c r="P101" s="24" t="s">
        <v>1513</v>
      </c>
      <c r="Q101" s="5">
        <v>43951</v>
      </c>
      <c r="R101" s="2" t="s">
        <v>57</v>
      </c>
      <c r="S101" s="2" t="s">
        <v>1552</v>
      </c>
      <c r="T101" s="2">
        <v>0</v>
      </c>
      <c r="U101" s="2">
        <v>0</v>
      </c>
      <c r="V101" s="5">
        <v>43951</v>
      </c>
      <c r="W101" s="2" t="s">
        <v>1561</v>
      </c>
      <c r="IW101" s="7"/>
    </row>
    <row r="102" spans="1:257" ht="15.75" thickBot="1" x14ac:dyDescent="0.3">
      <c r="A102" s="54">
        <v>92</v>
      </c>
      <c r="B102" s="55" t="s">
        <v>1329</v>
      </c>
      <c r="C102" s="2" t="s">
        <v>33</v>
      </c>
      <c r="D102" s="2">
        <v>0</v>
      </c>
      <c r="E102" s="2" t="s">
        <v>41</v>
      </c>
      <c r="F102" s="4" t="s">
        <v>120</v>
      </c>
      <c r="G102" s="4" t="s">
        <v>1177</v>
      </c>
      <c r="H102" s="2" t="s">
        <v>1509</v>
      </c>
      <c r="I102" s="4">
        <v>31432</v>
      </c>
      <c r="J102" s="2" t="s">
        <v>44</v>
      </c>
      <c r="K102" s="2" t="s">
        <v>45</v>
      </c>
      <c r="L102" s="22">
        <v>4</v>
      </c>
      <c r="M102" s="4">
        <v>40487034</v>
      </c>
      <c r="N102" s="2" t="s">
        <v>57</v>
      </c>
      <c r="O102" s="2" t="s">
        <v>1552</v>
      </c>
      <c r="P102" s="24" t="s">
        <v>1513</v>
      </c>
      <c r="Q102" s="5">
        <v>43951</v>
      </c>
      <c r="R102" s="2" t="s">
        <v>57</v>
      </c>
      <c r="S102" s="2" t="s">
        <v>1552</v>
      </c>
      <c r="T102" s="2">
        <v>0</v>
      </c>
      <c r="U102" s="2">
        <v>0</v>
      </c>
      <c r="V102" s="5">
        <v>43951</v>
      </c>
      <c r="W102" s="2" t="s">
        <v>1561</v>
      </c>
      <c r="IW102" s="7"/>
    </row>
    <row r="103" spans="1:257" ht="15.75" thickBot="1" x14ac:dyDescent="0.3">
      <c r="A103" s="54">
        <v>93</v>
      </c>
      <c r="B103" s="55" t="s">
        <v>1330</v>
      </c>
      <c r="C103" s="2" t="s">
        <v>33</v>
      </c>
      <c r="D103" s="2">
        <v>0</v>
      </c>
      <c r="E103" s="2" t="s">
        <v>41</v>
      </c>
      <c r="F103" s="4" t="s">
        <v>120</v>
      </c>
      <c r="G103" s="4" t="s">
        <v>1178</v>
      </c>
      <c r="H103" s="2" t="s">
        <v>1509</v>
      </c>
      <c r="I103" s="4">
        <v>19395</v>
      </c>
      <c r="J103" s="2" t="s">
        <v>44</v>
      </c>
      <c r="K103" s="2" t="s">
        <v>45</v>
      </c>
      <c r="L103" s="22">
        <v>5</v>
      </c>
      <c r="M103" s="4">
        <v>31632002</v>
      </c>
      <c r="N103" s="2" t="s">
        <v>57</v>
      </c>
      <c r="O103" s="2" t="s">
        <v>1552</v>
      </c>
      <c r="P103" s="24" t="s">
        <v>1513</v>
      </c>
      <c r="Q103" s="5">
        <v>43951</v>
      </c>
      <c r="R103" s="2" t="s">
        <v>57</v>
      </c>
      <c r="S103" s="2" t="s">
        <v>1552</v>
      </c>
      <c r="T103" s="2">
        <v>0</v>
      </c>
      <c r="U103" s="2">
        <v>0</v>
      </c>
      <c r="V103" s="5">
        <v>43951</v>
      </c>
      <c r="W103" s="2" t="s">
        <v>1561</v>
      </c>
      <c r="IW103" s="7"/>
    </row>
    <row r="104" spans="1:257" ht="15.75" thickBot="1" x14ac:dyDescent="0.3">
      <c r="A104" s="54">
        <v>94</v>
      </c>
      <c r="B104" s="55" t="s">
        <v>1331</v>
      </c>
      <c r="C104" s="2" t="s">
        <v>33</v>
      </c>
      <c r="D104" s="2">
        <v>0</v>
      </c>
      <c r="E104" s="2" t="s">
        <v>41</v>
      </c>
      <c r="F104" s="4" t="s">
        <v>120</v>
      </c>
      <c r="G104" s="4" t="s">
        <v>1183</v>
      </c>
      <c r="H104" s="2" t="s">
        <v>1509</v>
      </c>
      <c r="I104" s="4">
        <v>140727</v>
      </c>
      <c r="J104" s="2" t="s">
        <v>44</v>
      </c>
      <c r="K104" s="2" t="s">
        <v>45</v>
      </c>
      <c r="L104" s="22">
        <v>4</v>
      </c>
      <c r="M104" s="4">
        <v>131487039</v>
      </c>
      <c r="N104" s="2" t="s">
        <v>57</v>
      </c>
      <c r="O104" s="2" t="s">
        <v>1552</v>
      </c>
      <c r="P104" s="24" t="s">
        <v>1513</v>
      </c>
      <c r="Q104" s="5">
        <v>43951</v>
      </c>
      <c r="R104" s="2" t="s">
        <v>57</v>
      </c>
      <c r="S104" s="2" t="s">
        <v>1552</v>
      </c>
      <c r="T104" s="2">
        <v>0</v>
      </c>
      <c r="U104" s="2">
        <v>0</v>
      </c>
      <c r="V104" s="5">
        <v>43951</v>
      </c>
      <c r="W104" s="2" t="s">
        <v>1561</v>
      </c>
      <c r="IW104" s="7"/>
    </row>
    <row r="105" spans="1:257" ht="15.75" thickBot="1" x14ac:dyDescent="0.3">
      <c r="A105" s="54">
        <v>95</v>
      </c>
      <c r="B105" s="55" t="s">
        <v>1332</v>
      </c>
      <c r="C105" s="2" t="s">
        <v>33</v>
      </c>
      <c r="D105" s="2">
        <v>0</v>
      </c>
      <c r="E105" s="2" t="s">
        <v>41</v>
      </c>
      <c r="F105" s="4" t="s">
        <v>42</v>
      </c>
      <c r="G105" s="4" t="s">
        <v>249</v>
      </c>
      <c r="H105" s="2" t="s">
        <v>1509</v>
      </c>
      <c r="I105" s="4">
        <v>696807</v>
      </c>
      <c r="J105" s="2" t="s">
        <v>44</v>
      </c>
      <c r="K105" s="2" t="s">
        <v>45</v>
      </c>
      <c r="L105" s="22">
        <v>5</v>
      </c>
      <c r="M105" s="4">
        <v>797828877</v>
      </c>
      <c r="N105" s="2" t="s">
        <v>57</v>
      </c>
      <c r="O105" s="2" t="s">
        <v>1552</v>
      </c>
      <c r="P105" s="24" t="s">
        <v>1513</v>
      </c>
      <c r="Q105" s="5">
        <v>43951</v>
      </c>
      <c r="R105" s="2" t="s">
        <v>57</v>
      </c>
      <c r="S105" s="2" t="s">
        <v>1552</v>
      </c>
      <c r="T105" s="2">
        <v>0</v>
      </c>
      <c r="U105" s="2">
        <v>0</v>
      </c>
      <c r="V105" s="5">
        <v>43951</v>
      </c>
      <c r="W105" s="2" t="s">
        <v>1561</v>
      </c>
      <c r="IW105" s="7"/>
    </row>
    <row r="106" spans="1:257" ht="15.75" thickBot="1" x14ac:dyDescent="0.3">
      <c r="A106" s="54">
        <v>96</v>
      </c>
      <c r="B106" s="55" t="s">
        <v>1333</v>
      </c>
      <c r="C106" s="2" t="s">
        <v>33</v>
      </c>
      <c r="D106" s="2">
        <v>0</v>
      </c>
      <c r="E106" s="2" t="s">
        <v>41</v>
      </c>
      <c r="F106" s="4" t="s">
        <v>48</v>
      </c>
      <c r="G106" s="4" t="s">
        <v>266</v>
      </c>
      <c r="H106" s="2" t="s">
        <v>1509</v>
      </c>
      <c r="I106" s="4">
        <v>48484</v>
      </c>
      <c r="J106" s="2" t="s">
        <v>44</v>
      </c>
      <c r="K106" s="2" t="s">
        <v>45</v>
      </c>
      <c r="L106" s="22">
        <v>3</v>
      </c>
      <c r="M106" s="4">
        <v>46877144</v>
      </c>
      <c r="N106" s="2" t="s">
        <v>57</v>
      </c>
      <c r="O106" s="2" t="s">
        <v>1552</v>
      </c>
      <c r="P106" s="24" t="s">
        <v>1513</v>
      </c>
      <c r="Q106" s="5">
        <v>43951</v>
      </c>
      <c r="R106" s="2" t="s">
        <v>57</v>
      </c>
      <c r="S106" s="2" t="s">
        <v>1552</v>
      </c>
      <c r="T106" s="2">
        <v>0</v>
      </c>
      <c r="U106" s="2">
        <v>0</v>
      </c>
      <c r="V106" s="5">
        <v>43951</v>
      </c>
      <c r="W106" s="2" t="s">
        <v>1561</v>
      </c>
      <c r="IW106" s="7"/>
    </row>
    <row r="107" spans="1:257" ht="15.75" thickBot="1" x14ac:dyDescent="0.3">
      <c r="A107" s="54">
        <v>97</v>
      </c>
      <c r="B107" s="55" t="s">
        <v>1334</v>
      </c>
      <c r="C107" s="2" t="s">
        <v>33</v>
      </c>
      <c r="D107" s="2">
        <v>0</v>
      </c>
      <c r="E107" s="2" t="s">
        <v>41</v>
      </c>
      <c r="F107" s="4" t="s">
        <v>48</v>
      </c>
      <c r="G107" s="4" t="s">
        <v>267</v>
      </c>
      <c r="H107" s="2" t="s">
        <v>1509</v>
      </c>
      <c r="I107" s="4">
        <v>11489</v>
      </c>
      <c r="J107" s="2" t="s">
        <v>44</v>
      </c>
      <c r="K107" s="2" t="s">
        <v>45</v>
      </c>
      <c r="L107" s="22">
        <v>5</v>
      </c>
      <c r="M107" s="4">
        <v>36902901</v>
      </c>
      <c r="N107" s="2" t="s">
        <v>57</v>
      </c>
      <c r="O107" s="2" t="s">
        <v>1552</v>
      </c>
      <c r="P107" s="24" t="s">
        <v>1513</v>
      </c>
      <c r="Q107" s="5">
        <v>43951</v>
      </c>
      <c r="R107" s="2" t="s">
        <v>57</v>
      </c>
      <c r="S107" s="2" t="s">
        <v>1552</v>
      </c>
      <c r="T107" s="2">
        <v>0</v>
      </c>
      <c r="U107" s="2">
        <v>0</v>
      </c>
      <c r="V107" s="5">
        <v>43951</v>
      </c>
      <c r="W107" s="2" t="s">
        <v>1561</v>
      </c>
      <c r="IW107" s="7"/>
    </row>
    <row r="108" spans="1:257" ht="15.75" thickBot="1" x14ac:dyDescent="0.3">
      <c r="A108" s="54">
        <v>98</v>
      </c>
      <c r="B108" s="55" t="s">
        <v>1335</v>
      </c>
      <c r="C108" s="2" t="s">
        <v>33</v>
      </c>
      <c r="D108" s="2">
        <v>0</v>
      </c>
      <c r="E108" s="2" t="s">
        <v>41</v>
      </c>
      <c r="F108" s="4" t="s">
        <v>48</v>
      </c>
      <c r="G108" s="4" t="s">
        <v>279</v>
      </c>
      <c r="H108" s="2" t="s">
        <v>1509</v>
      </c>
      <c r="I108" s="4">
        <v>61</v>
      </c>
      <c r="J108" s="2" t="s">
        <v>44</v>
      </c>
      <c r="K108" s="2" t="s">
        <v>45</v>
      </c>
      <c r="L108" s="22">
        <v>5</v>
      </c>
      <c r="M108" s="4">
        <v>195449</v>
      </c>
      <c r="N108" s="2" t="s">
        <v>57</v>
      </c>
      <c r="O108" s="2" t="s">
        <v>1552</v>
      </c>
      <c r="P108" s="24" t="s">
        <v>1513</v>
      </c>
      <c r="Q108" s="5">
        <v>43951</v>
      </c>
      <c r="R108" s="2" t="s">
        <v>57</v>
      </c>
      <c r="S108" s="2" t="s">
        <v>1552</v>
      </c>
      <c r="T108" s="2">
        <v>0</v>
      </c>
      <c r="U108" s="2">
        <v>0</v>
      </c>
      <c r="V108" s="5">
        <v>43951</v>
      </c>
      <c r="W108" s="2" t="s">
        <v>1561</v>
      </c>
      <c r="IW108" s="7"/>
    </row>
    <row r="109" spans="1:257" ht="15.75" thickBot="1" x14ac:dyDescent="0.3">
      <c r="A109" s="54">
        <v>99</v>
      </c>
      <c r="B109" s="55" t="s">
        <v>1336</v>
      </c>
      <c r="C109" s="2" t="s">
        <v>33</v>
      </c>
      <c r="D109" s="2">
        <v>0</v>
      </c>
      <c r="E109" s="2" t="s">
        <v>41</v>
      </c>
      <c r="F109" s="4" t="s">
        <v>48</v>
      </c>
      <c r="G109" s="4" t="s">
        <v>298</v>
      </c>
      <c r="H109" s="2" t="s">
        <v>1509</v>
      </c>
      <c r="I109" s="4">
        <v>9772</v>
      </c>
      <c r="J109" s="2" t="s">
        <v>44</v>
      </c>
      <c r="K109" s="2" t="s">
        <v>45</v>
      </c>
      <c r="L109" s="22">
        <v>5</v>
      </c>
      <c r="M109" s="4">
        <v>31387318</v>
      </c>
      <c r="N109" s="2" t="s">
        <v>57</v>
      </c>
      <c r="O109" s="2" t="s">
        <v>1552</v>
      </c>
      <c r="P109" s="24" t="s">
        <v>1513</v>
      </c>
      <c r="Q109" s="5">
        <v>43951</v>
      </c>
      <c r="R109" s="2" t="s">
        <v>57</v>
      </c>
      <c r="S109" s="2" t="s">
        <v>1552</v>
      </c>
      <c r="T109" s="2">
        <v>0</v>
      </c>
      <c r="U109" s="2">
        <v>0</v>
      </c>
      <c r="V109" s="5">
        <v>43951</v>
      </c>
      <c r="W109" s="2" t="s">
        <v>1561</v>
      </c>
      <c r="IW109" s="7"/>
    </row>
    <row r="110" spans="1:257" ht="15.75" thickBot="1" x14ac:dyDescent="0.3">
      <c r="A110" s="54">
        <v>100</v>
      </c>
      <c r="B110" s="55" t="s">
        <v>1337</v>
      </c>
      <c r="C110" s="2" t="s">
        <v>33</v>
      </c>
      <c r="D110" s="2">
        <v>0</v>
      </c>
      <c r="E110" s="2" t="s">
        <v>41</v>
      </c>
      <c r="F110" s="4" t="s">
        <v>54</v>
      </c>
      <c r="G110" s="4" t="s">
        <v>329</v>
      </c>
      <c r="H110" s="2" t="s">
        <v>1509</v>
      </c>
      <c r="I110" s="4">
        <v>127147</v>
      </c>
      <c r="J110" s="2" t="s">
        <v>44</v>
      </c>
      <c r="K110" s="2" t="s">
        <v>45</v>
      </c>
      <c r="L110" s="22">
        <v>3</v>
      </c>
      <c r="M110" s="4">
        <v>78266520</v>
      </c>
      <c r="N110" s="2" t="s">
        <v>57</v>
      </c>
      <c r="O110" s="2" t="s">
        <v>1552</v>
      </c>
      <c r="P110" s="24" t="s">
        <v>1513</v>
      </c>
      <c r="Q110" s="5">
        <v>43951</v>
      </c>
      <c r="R110" s="2" t="s">
        <v>57</v>
      </c>
      <c r="S110" s="2" t="s">
        <v>1552</v>
      </c>
      <c r="T110" s="2">
        <v>0</v>
      </c>
      <c r="U110" s="2">
        <v>0</v>
      </c>
      <c r="V110" s="5">
        <v>43951</v>
      </c>
      <c r="W110" s="2" t="s">
        <v>1561</v>
      </c>
      <c r="IW110" s="7"/>
    </row>
    <row r="111" spans="1:257" ht="15.75" thickBot="1" x14ac:dyDescent="0.3">
      <c r="A111" s="54">
        <v>101</v>
      </c>
      <c r="B111" s="55" t="s">
        <v>1338</v>
      </c>
      <c r="C111" s="2" t="s">
        <v>33</v>
      </c>
      <c r="D111" s="2">
        <v>0</v>
      </c>
      <c r="E111" s="2" t="s">
        <v>41</v>
      </c>
      <c r="F111" s="4" t="s">
        <v>54</v>
      </c>
      <c r="G111" s="4" t="s">
        <v>378</v>
      </c>
      <c r="H111" s="2" t="s">
        <v>1509</v>
      </c>
      <c r="I111" s="4">
        <v>70057</v>
      </c>
      <c r="J111" s="2" t="s">
        <v>44</v>
      </c>
      <c r="K111" s="2" t="s">
        <v>45</v>
      </c>
      <c r="L111" s="22">
        <v>4</v>
      </c>
      <c r="M111" s="4">
        <v>176318071</v>
      </c>
      <c r="N111" s="2" t="s">
        <v>57</v>
      </c>
      <c r="O111" s="2" t="s">
        <v>1552</v>
      </c>
      <c r="P111" s="24" t="s">
        <v>1513</v>
      </c>
      <c r="Q111" s="5">
        <v>43951</v>
      </c>
      <c r="R111" s="2" t="s">
        <v>57</v>
      </c>
      <c r="S111" s="2" t="s">
        <v>1552</v>
      </c>
      <c r="T111" s="2">
        <v>0</v>
      </c>
      <c r="U111" s="2">
        <v>0</v>
      </c>
      <c r="V111" s="5">
        <v>43951</v>
      </c>
      <c r="W111" s="2" t="s">
        <v>1561</v>
      </c>
      <c r="IW111" s="7"/>
    </row>
    <row r="112" spans="1:257" ht="15.75" thickBot="1" x14ac:dyDescent="0.3">
      <c r="A112" s="54">
        <v>102</v>
      </c>
      <c r="B112" s="55" t="s">
        <v>1339</v>
      </c>
      <c r="C112" s="2" t="s">
        <v>33</v>
      </c>
      <c r="D112" s="2">
        <v>0</v>
      </c>
      <c r="E112" s="2" t="s">
        <v>41</v>
      </c>
      <c r="F112" s="4" t="s">
        <v>54</v>
      </c>
      <c r="G112" s="4" t="s">
        <v>388</v>
      </c>
      <c r="H112" s="2" t="s">
        <v>1509</v>
      </c>
      <c r="I112" s="4">
        <v>325</v>
      </c>
      <c r="J112" s="2" t="s">
        <v>44</v>
      </c>
      <c r="K112" s="2" t="s">
        <v>45</v>
      </c>
      <c r="L112" s="22">
        <v>5</v>
      </c>
      <c r="M112" s="4">
        <v>334210</v>
      </c>
      <c r="N112" s="2" t="s">
        <v>57</v>
      </c>
      <c r="O112" s="2" t="s">
        <v>1552</v>
      </c>
      <c r="P112" s="24" t="s">
        <v>1513</v>
      </c>
      <c r="Q112" s="5">
        <v>43951</v>
      </c>
      <c r="R112" s="2" t="s">
        <v>57</v>
      </c>
      <c r="S112" s="2" t="s">
        <v>1552</v>
      </c>
      <c r="T112" s="2">
        <v>0</v>
      </c>
      <c r="U112" s="2">
        <v>0</v>
      </c>
      <c r="V112" s="5">
        <v>43951</v>
      </c>
      <c r="W112" s="2" t="s">
        <v>1561</v>
      </c>
      <c r="IW112" s="7"/>
    </row>
    <row r="113" spans="1:257" ht="15.75" thickBot="1" x14ac:dyDescent="0.3">
      <c r="A113" s="54">
        <v>103</v>
      </c>
      <c r="B113" s="55" t="s">
        <v>1340</v>
      </c>
      <c r="C113" s="2" t="s">
        <v>33</v>
      </c>
      <c r="D113" s="2">
        <v>0</v>
      </c>
      <c r="E113" s="2" t="s">
        <v>41</v>
      </c>
      <c r="F113" s="4" t="s">
        <v>122</v>
      </c>
      <c r="G113" s="4" t="s">
        <v>1186</v>
      </c>
      <c r="H113" s="2" t="s">
        <v>1509</v>
      </c>
      <c r="I113" s="4">
        <v>7739838</v>
      </c>
      <c r="J113" s="2" t="s">
        <v>44</v>
      </c>
      <c r="K113" s="2" t="s">
        <v>45</v>
      </c>
      <c r="L113" s="22">
        <v>4</v>
      </c>
      <c r="M113" s="4">
        <v>19547824092</v>
      </c>
      <c r="N113" s="2" t="s">
        <v>57</v>
      </c>
      <c r="O113" s="2" t="s">
        <v>1552</v>
      </c>
      <c r="P113" s="24" t="s">
        <v>1513</v>
      </c>
      <c r="Q113" s="5">
        <v>43951</v>
      </c>
      <c r="R113" s="2" t="s">
        <v>57</v>
      </c>
      <c r="S113" s="2" t="s">
        <v>1552</v>
      </c>
      <c r="T113" s="2">
        <v>0</v>
      </c>
      <c r="U113" s="2">
        <v>0</v>
      </c>
      <c r="V113" s="5">
        <v>43951</v>
      </c>
      <c r="W113" s="2" t="s">
        <v>1561</v>
      </c>
      <c r="IW113" s="7"/>
    </row>
    <row r="114" spans="1:257" ht="15.75" thickBot="1" x14ac:dyDescent="0.3">
      <c r="A114" s="54">
        <v>104</v>
      </c>
      <c r="B114" s="55" t="s">
        <v>1341</v>
      </c>
      <c r="C114" s="2" t="s">
        <v>33</v>
      </c>
      <c r="D114" s="2">
        <v>0</v>
      </c>
      <c r="E114" s="2" t="s">
        <v>41</v>
      </c>
      <c r="F114" s="4" t="s">
        <v>122</v>
      </c>
      <c r="G114" s="4" t="s">
        <v>1190</v>
      </c>
      <c r="H114" s="2" t="s">
        <v>1509</v>
      </c>
      <c r="I114" s="4">
        <v>947</v>
      </c>
      <c r="J114" s="2" t="s">
        <v>44</v>
      </c>
      <c r="K114" s="2" t="s">
        <v>45</v>
      </c>
      <c r="L114" s="22">
        <v>4</v>
      </c>
      <c r="M114" s="4">
        <v>3893032</v>
      </c>
      <c r="N114" s="2" t="s">
        <v>57</v>
      </c>
      <c r="O114" s="2" t="s">
        <v>1552</v>
      </c>
      <c r="P114" s="24" t="s">
        <v>1513</v>
      </c>
      <c r="Q114" s="5">
        <v>43951</v>
      </c>
      <c r="R114" s="2" t="s">
        <v>57</v>
      </c>
      <c r="S114" s="2" t="s">
        <v>1552</v>
      </c>
      <c r="T114" s="2">
        <v>0</v>
      </c>
      <c r="U114" s="2">
        <v>0</v>
      </c>
      <c r="V114" s="5">
        <v>43951</v>
      </c>
      <c r="W114" s="2" t="s">
        <v>1561</v>
      </c>
      <c r="IW114" s="7"/>
    </row>
    <row r="115" spans="1:257" ht="15.75" thickBot="1" x14ac:dyDescent="0.3">
      <c r="A115" s="54">
        <v>105</v>
      </c>
      <c r="B115" s="55" t="s">
        <v>1342</v>
      </c>
      <c r="C115" s="2" t="s">
        <v>33</v>
      </c>
      <c r="D115" s="2">
        <v>0</v>
      </c>
      <c r="E115" s="2" t="s">
        <v>41</v>
      </c>
      <c r="F115" s="4" t="s">
        <v>122</v>
      </c>
      <c r="G115" s="4" t="s">
        <v>1191</v>
      </c>
      <c r="H115" s="2" t="s">
        <v>1509</v>
      </c>
      <c r="I115" s="4">
        <v>2898</v>
      </c>
      <c r="J115" s="2" t="s">
        <v>44</v>
      </c>
      <c r="K115" s="2" t="s">
        <v>45</v>
      </c>
      <c r="L115" s="22">
        <v>5</v>
      </c>
      <c r="M115" s="4">
        <v>2891527</v>
      </c>
      <c r="N115" s="2" t="s">
        <v>57</v>
      </c>
      <c r="O115" s="2" t="s">
        <v>1552</v>
      </c>
      <c r="P115" s="24" t="s">
        <v>1513</v>
      </c>
      <c r="Q115" s="5">
        <v>43951</v>
      </c>
      <c r="R115" s="2" t="s">
        <v>57</v>
      </c>
      <c r="S115" s="2" t="s">
        <v>1552</v>
      </c>
      <c r="T115" s="2">
        <v>0</v>
      </c>
      <c r="U115" s="2">
        <v>0</v>
      </c>
      <c r="V115" s="5">
        <v>43951</v>
      </c>
      <c r="W115" s="2" t="s">
        <v>1561</v>
      </c>
      <c r="IW115" s="7"/>
    </row>
    <row r="116" spans="1:257" ht="15.75" thickBot="1" x14ac:dyDescent="0.3">
      <c r="A116" s="54">
        <v>106</v>
      </c>
      <c r="B116" s="55" t="s">
        <v>1343</v>
      </c>
      <c r="C116" s="2" t="s">
        <v>33</v>
      </c>
      <c r="D116" s="2">
        <v>0</v>
      </c>
      <c r="E116" s="2" t="s">
        <v>41</v>
      </c>
      <c r="F116" s="4" t="s">
        <v>122</v>
      </c>
      <c r="G116" s="4" t="s">
        <v>1192</v>
      </c>
      <c r="H116" s="2" t="s">
        <v>1509</v>
      </c>
      <c r="I116" s="4">
        <v>579</v>
      </c>
      <c r="J116" s="2" t="s">
        <v>44</v>
      </c>
      <c r="K116" s="2" t="s">
        <v>45</v>
      </c>
      <c r="L116" s="22">
        <v>5</v>
      </c>
      <c r="M116" s="4">
        <v>1804241</v>
      </c>
      <c r="N116" s="2" t="s">
        <v>57</v>
      </c>
      <c r="O116" s="2" t="s">
        <v>1552</v>
      </c>
      <c r="P116" s="24" t="s">
        <v>1513</v>
      </c>
      <c r="Q116" s="5">
        <v>43951</v>
      </c>
      <c r="R116" s="2" t="s">
        <v>57</v>
      </c>
      <c r="S116" s="2" t="s">
        <v>1552</v>
      </c>
      <c r="T116" s="2">
        <v>0</v>
      </c>
      <c r="U116" s="2">
        <v>0</v>
      </c>
      <c r="V116" s="5">
        <v>43951</v>
      </c>
      <c r="W116" s="2" t="s">
        <v>1561</v>
      </c>
      <c r="IW116" s="7"/>
    </row>
    <row r="117" spans="1:257" ht="15.75" thickBot="1" x14ac:dyDescent="0.3">
      <c r="A117" s="54">
        <v>107</v>
      </c>
      <c r="B117" s="55" t="s">
        <v>1344</v>
      </c>
      <c r="C117" s="2" t="s">
        <v>33</v>
      </c>
      <c r="D117" s="2">
        <v>0</v>
      </c>
      <c r="E117" s="2" t="s">
        <v>41</v>
      </c>
      <c r="F117" s="4" t="s">
        <v>122</v>
      </c>
      <c r="G117" s="4" t="s">
        <v>1193</v>
      </c>
      <c r="H117" s="2" t="s">
        <v>1509</v>
      </c>
      <c r="I117" s="4">
        <v>4056</v>
      </c>
      <c r="J117" s="2" t="s">
        <v>44</v>
      </c>
      <c r="K117" s="2" t="s">
        <v>45</v>
      </c>
      <c r="L117" s="22">
        <v>5</v>
      </c>
      <c r="M117" s="4">
        <v>4764583</v>
      </c>
      <c r="N117" s="2" t="s">
        <v>57</v>
      </c>
      <c r="O117" s="2" t="s">
        <v>1552</v>
      </c>
      <c r="P117" s="24" t="s">
        <v>1513</v>
      </c>
      <c r="Q117" s="5">
        <v>43951</v>
      </c>
      <c r="R117" s="2" t="s">
        <v>57</v>
      </c>
      <c r="S117" s="2" t="s">
        <v>1552</v>
      </c>
      <c r="T117" s="2">
        <v>0</v>
      </c>
      <c r="U117" s="2">
        <v>0</v>
      </c>
      <c r="V117" s="5">
        <v>43951</v>
      </c>
      <c r="W117" s="2" t="s">
        <v>1561</v>
      </c>
      <c r="IW117" s="7"/>
    </row>
    <row r="118" spans="1:257" ht="15.75" thickBot="1" x14ac:dyDescent="0.3">
      <c r="A118" s="54">
        <v>108</v>
      </c>
      <c r="B118" s="55" t="s">
        <v>1345</v>
      </c>
      <c r="C118" s="2" t="s">
        <v>33</v>
      </c>
      <c r="D118" s="2">
        <v>0</v>
      </c>
      <c r="E118" s="2" t="s">
        <v>41</v>
      </c>
      <c r="F118" s="4" t="s">
        <v>122</v>
      </c>
      <c r="G118" s="4" t="s">
        <v>1194</v>
      </c>
      <c r="H118" s="2" t="s">
        <v>1509</v>
      </c>
      <c r="I118" s="4">
        <v>2272</v>
      </c>
      <c r="J118" s="2" t="s">
        <v>44</v>
      </c>
      <c r="K118" s="2" t="s">
        <v>45</v>
      </c>
      <c r="L118" s="22">
        <v>4</v>
      </c>
      <c r="M118" s="4">
        <v>2026713</v>
      </c>
      <c r="N118" s="2" t="s">
        <v>57</v>
      </c>
      <c r="O118" s="2" t="s">
        <v>1552</v>
      </c>
      <c r="P118" s="24" t="s">
        <v>1513</v>
      </c>
      <c r="Q118" s="5">
        <v>43951</v>
      </c>
      <c r="R118" s="2" t="s">
        <v>57</v>
      </c>
      <c r="S118" s="2" t="s">
        <v>1552</v>
      </c>
      <c r="T118" s="2">
        <v>0</v>
      </c>
      <c r="U118" s="2">
        <v>0</v>
      </c>
      <c r="V118" s="5">
        <v>43951</v>
      </c>
      <c r="W118" s="2" t="s">
        <v>1561</v>
      </c>
      <c r="IW118" s="7"/>
    </row>
    <row r="119" spans="1:257" ht="15.75" thickBot="1" x14ac:dyDescent="0.3">
      <c r="A119" s="54">
        <v>109</v>
      </c>
      <c r="B119" s="55" t="s">
        <v>1346</v>
      </c>
      <c r="C119" s="2" t="s">
        <v>33</v>
      </c>
      <c r="D119" s="2">
        <v>0</v>
      </c>
      <c r="E119" s="2" t="s">
        <v>41</v>
      </c>
      <c r="F119" s="4" t="s">
        <v>122</v>
      </c>
      <c r="G119" s="4" t="s">
        <v>1195</v>
      </c>
      <c r="H119" s="2" t="s">
        <v>1509</v>
      </c>
      <c r="I119" s="4">
        <v>119</v>
      </c>
      <c r="J119" s="2" t="s">
        <v>44</v>
      </c>
      <c r="K119" s="2" t="s">
        <v>45</v>
      </c>
      <c r="L119" s="22">
        <v>5</v>
      </c>
      <c r="M119" s="4">
        <v>118760</v>
      </c>
      <c r="N119" s="2" t="s">
        <v>57</v>
      </c>
      <c r="O119" s="2" t="s">
        <v>1552</v>
      </c>
      <c r="P119" s="24" t="s">
        <v>1513</v>
      </c>
      <c r="Q119" s="5">
        <v>43951</v>
      </c>
      <c r="R119" s="2" t="s">
        <v>57</v>
      </c>
      <c r="S119" s="2" t="s">
        <v>1552</v>
      </c>
      <c r="T119" s="2">
        <v>0</v>
      </c>
      <c r="U119" s="2">
        <v>0</v>
      </c>
      <c r="V119" s="5">
        <v>43951</v>
      </c>
      <c r="W119" s="2" t="s">
        <v>1561</v>
      </c>
      <c r="IW119" s="7"/>
    </row>
    <row r="120" spans="1:257" ht="15.75" thickBot="1" x14ac:dyDescent="0.3">
      <c r="A120" s="54">
        <v>110</v>
      </c>
      <c r="B120" s="55" t="s">
        <v>1347</v>
      </c>
      <c r="C120" s="2" t="s">
        <v>33</v>
      </c>
      <c r="D120" s="2">
        <v>0</v>
      </c>
      <c r="E120" s="2" t="s">
        <v>41</v>
      </c>
      <c r="F120" s="4" t="s">
        <v>122</v>
      </c>
      <c r="G120" s="4" t="s">
        <v>1199</v>
      </c>
      <c r="H120" s="2" t="s">
        <v>1509</v>
      </c>
      <c r="I120" s="4">
        <v>226</v>
      </c>
      <c r="J120" s="2" t="s">
        <v>44</v>
      </c>
      <c r="K120" s="2" t="s">
        <v>45</v>
      </c>
      <c r="L120" s="22">
        <v>5</v>
      </c>
      <c r="M120" s="4">
        <v>654390</v>
      </c>
      <c r="N120" s="2" t="s">
        <v>57</v>
      </c>
      <c r="O120" s="2" t="s">
        <v>1552</v>
      </c>
      <c r="P120" s="24" t="s">
        <v>1513</v>
      </c>
      <c r="Q120" s="5">
        <v>43951</v>
      </c>
      <c r="R120" s="2" t="s">
        <v>57</v>
      </c>
      <c r="S120" s="2" t="s">
        <v>1552</v>
      </c>
      <c r="T120" s="2">
        <v>0</v>
      </c>
      <c r="U120" s="2">
        <v>0</v>
      </c>
      <c r="V120" s="5">
        <v>43951</v>
      </c>
      <c r="W120" s="2" t="s">
        <v>1561</v>
      </c>
      <c r="IW120" s="7"/>
    </row>
    <row r="121" spans="1:257" ht="15.75" thickBot="1" x14ac:dyDescent="0.3">
      <c r="A121" s="54">
        <v>111</v>
      </c>
      <c r="B121" s="55" t="s">
        <v>1348</v>
      </c>
      <c r="C121" s="2" t="s">
        <v>33</v>
      </c>
      <c r="D121" s="2">
        <v>0</v>
      </c>
      <c r="E121" s="2" t="s">
        <v>41</v>
      </c>
      <c r="F121" s="4" t="s">
        <v>122</v>
      </c>
      <c r="G121" s="4" t="s">
        <v>1201</v>
      </c>
      <c r="H121" s="2" t="s">
        <v>1509</v>
      </c>
      <c r="I121" s="4">
        <v>6188137</v>
      </c>
      <c r="J121" s="2" t="s">
        <v>44</v>
      </c>
      <c r="K121" s="2" t="s">
        <v>45</v>
      </c>
      <c r="L121" s="22">
        <v>5</v>
      </c>
      <c r="M121" s="4">
        <v>20725848983</v>
      </c>
      <c r="N121" s="2" t="s">
        <v>57</v>
      </c>
      <c r="O121" s="2" t="s">
        <v>1552</v>
      </c>
      <c r="P121" s="24" t="s">
        <v>1513</v>
      </c>
      <c r="Q121" s="5">
        <v>43951</v>
      </c>
      <c r="R121" s="2" t="s">
        <v>57</v>
      </c>
      <c r="S121" s="2" t="s">
        <v>1552</v>
      </c>
      <c r="T121" s="2">
        <v>0</v>
      </c>
      <c r="U121" s="2">
        <v>0</v>
      </c>
      <c r="V121" s="5">
        <v>43951</v>
      </c>
      <c r="W121" s="2" t="s">
        <v>1561</v>
      </c>
      <c r="IW121" s="7"/>
    </row>
    <row r="122" spans="1:257" ht="15.75" thickBot="1" x14ac:dyDescent="0.3">
      <c r="A122" s="54">
        <v>112</v>
      </c>
      <c r="B122" s="55" t="s">
        <v>1349</v>
      </c>
      <c r="C122" s="2" t="s">
        <v>33</v>
      </c>
      <c r="D122" s="2">
        <v>0</v>
      </c>
      <c r="E122" s="2" t="s">
        <v>41</v>
      </c>
      <c r="F122" s="4" t="s">
        <v>122</v>
      </c>
      <c r="G122" s="4" t="s">
        <v>1202</v>
      </c>
      <c r="H122" s="2" t="s">
        <v>1509</v>
      </c>
      <c r="I122" s="4">
        <v>1752</v>
      </c>
      <c r="J122" s="2" t="s">
        <v>44</v>
      </c>
      <c r="K122" s="2" t="s">
        <v>45</v>
      </c>
      <c r="L122" s="22">
        <v>5</v>
      </c>
      <c r="M122" s="4">
        <v>1748278</v>
      </c>
      <c r="N122" s="2" t="s">
        <v>57</v>
      </c>
      <c r="O122" s="2" t="s">
        <v>1552</v>
      </c>
      <c r="P122" s="24" t="s">
        <v>1513</v>
      </c>
      <c r="Q122" s="5">
        <v>43951</v>
      </c>
      <c r="R122" s="2" t="s">
        <v>57</v>
      </c>
      <c r="S122" s="2" t="s">
        <v>1552</v>
      </c>
      <c r="T122" s="2">
        <v>0</v>
      </c>
      <c r="U122" s="2">
        <v>0</v>
      </c>
      <c r="V122" s="5">
        <v>43951</v>
      </c>
      <c r="W122" s="2" t="s">
        <v>1561</v>
      </c>
      <c r="IW122" s="7"/>
    </row>
    <row r="123" spans="1:257" ht="15.75" thickBot="1" x14ac:dyDescent="0.3">
      <c r="A123" s="54">
        <v>113</v>
      </c>
      <c r="B123" s="55" t="s">
        <v>1350</v>
      </c>
      <c r="C123" s="2" t="s">
        <v>33</v>
      </c>
      <c r="D123" s="2">
        <v>0</v>
      </c>
      <c r="E123" s="2" t="s">
        <v>41</v>
      </c>
      <c r="F123" s="4" t="s">
        <v>122</v>
      </c>
      <c r="G123" s="4" t="s">
        <v>1203</v>
      </c>
      <c r="H123" s="2" t="s">
        <v>1509</v>
      </c>
      <c r="I123" s="4">
        <v>4087</v>
      </c>
      <c r="J123" s="2" t="s">
        <v>44</v>
      </c>
      <c r="K123" s="2" t="s">
        <v>45</v>
      </c>
      <c r="L123" s="22">
        <v>6</v>
      </c>
      <c r="M123" s="4">
        <v>4175539</v>
      </c>
      <c r="N123" s="2" t="s">
        <v>57</v>
      </c>
      <c r="O123" s="2" t="s">
        <v>1552</v>
      </c>
      <c r="P123" s="24" t="s">
        <v>1513</v>
      </c>
      <c r="Q123" s="5">
        <v>43951</v>
      </c>
      <c r="R123" s="2" t="s">
        <v>57</v>
      </c>
      <c r="S123" s="2" t="s">
        <v>1552</v>
      </c>
      <c r="T123" s="2">
        <v>0</v>
      </c>
      <c r="U123" s="2">
        <v>0</v>
      </c>
      <c r="V123" s="5">
        <v>43951</v>
      </c>
      <c r="W123" s="2" t="s">
        <v>1561</v>
      </c>
      <c r="IW123" s="7"/>
    </row>
    <row r="124" spans="1:257" ht="15.75" thickBot="1" x14ac:dyDescent="0.3">
      <c r="A124" s="54">
        <v>114</v>
      </c>
      <c r="B124" s="55" t="s">
        <v>1351</v>
      </c>
      <c r="C124" s="2" t="s">
        <v>33</v>
      </c>
      <c r="D124" s="2">
        <v>0</v>
      </c>
      <c r="E124" s="2" t="s">
        <v>41</v>
      </c>
      <c r="F124" s="4" t="s">
        <v>122</v>
      </c>
      <c r="G124" s="4" t="s">
        <v>1185</v>
      </c>
      <c r="H124" s="2" t="s">
        <v>1509</v>
      </c>
      <c r="I124" s="4">
        <v>6228590</v>
      </c>
      <c r="J124" s="2" t="s">
        <v>44</v>
      </c>
      <c r="K124" s="2" t="s">
        <v>45</v>
      </c>
      <c r="L124" s="22">
        <v>4</v>
      </c>
      <c r="M124" s="4">
        <v>6549814592</v>
      </c>
      <c r="N124" s="2" t="s">
        <v>57</v>
      </c>
      <c r="O124" s="2" t="s">
        <v>1552</v>
      </c>
      <c r="P124" s="24" t="s">
        <v>1513</v>
      </c>
      <c r="Q124" s="5">
        <v>43951</v>
      </c>
      <c r="R124" s="2" t="s">
        <v>57</v>
      </c>
      <c r="S124" s="2" t="s">
        <v>1552</v>
      </c>
      <c r="T124" s="2">
        <v>0</v>
      </c>
      <c r="U124" s="2">
        <v>0</v>
      </c>
      <c r="V124" s="5">
        <v>43951</v>
      </c>
      <c r="W124" s="2" t="s">
        <v>1561</v>
      </c>
      <c r="IW124" s="7"/>
    </row>
    <row r="125" spans="1:257" ht="15.75" thickBot="1" x14ac:dyDescent="0.3">
      <c r="A125" s="54">
        <v>115</v>
      </c>
      <c r="B125" s="55" t="s">
        <v>1352</v>
      </c>
      <c r="C125" s="2" t="s">
        <v>33</v>
      </c>
      <c r="D125" s="2">
        <v>0</v>
      </c>
      <c r="E125" s="2" t="s">
        <v>41</v>
      </c>
      <c r="F125" s="4" t="s">
        <v>72</v>
      </c>
      <c r="G125" s="4" t="s">
        <v>499</v>
      </c>
      <c r="H125" s="2" t="s">
        <v>1509</v>
      </c>
      <c r="I125" s="4">
        <v>29</v>
      </c>
      <c r="J125" s="2" t="s">
        <v>44</v>
      </c>
      <c r="K125" s="2" t="s">
        <v>45</v>
      </c>
      <c r="L125" s="22">
        <v>5</v>
      </c>
      <c r="M125" s="4">
        <v>84290</v>
      </c>
      <c r="N125" s="2" t="s">
        <v>57</v>
      </c>
      <c r="O125" s="2" t="s">
        <v>1552</v>
      </c>
      <c r="P125" s="24" t="s">
        <v>1513</v>
      </c>
      <c r="Q125" s="5">
        <v>43951</v>
      </c>
      <c r="R125" s="2" t="s">
        <v>57</v>
      </c>
      <c r="S125" s="2" t="s">
        <v>1552</v>
      </c>
      <c r="T125" s="2">
        <v>0</v>
      </c>
      <c r="U125" s="2">
        <v>0</v>
      </c>
      <c r="V125" s="5">
        <v>43951</v>
      </c>
      <c r="W125" s="2" t="s">
        <v>1561</v>
      </c>
      <c r="IW125" s="7"/>
    </row>
    <row r="126" spans="1:257" ht="15.75" thickBot="1" x14ac:dyDescent="0.3">
      <c r="A126" s="54">
        <v>116</v>
      </c>
      <c r="B126" s="55" t="s">
        <v>1353</v>
      </c>
      <c r="C126" s="2" t="s">
        <v>33</v>
      </c>
      <c r="D126" s="2">
        <v>0</v>
      </c>
      <c r="E126" s="2" t="s">
        <v>41</v>
      </c>
      <c r="F126" s="4" t="s">
        <v>78</v>
      </c>
      <c r="G126" s="4" t="s">
        <v>518</v>
      </c>
      <c r="H126" s="2" t="s">
        <v>1509</v>
      </c>
      <c r="I126" s="4">
        <v>148103</v>
      </c>
      <c r="J126" s="2" t="s">
        <v>44</v>
      </c>
      <c r="K126" s="2" t="s">
        <v>45</v>
      </c>
      <c r="L126" s="22">
        <v>5</v>
      </c>
      <c r="M126" s="4">
        <v>190197183</v>
      </c>
      <c r="N126" s="2" t="s">
        <v>57</v>
      </c>
      <c r="O126" s="2" t="s">
        <v>1552</v>
      </c>
      <c r="P126" s="24" t="s">
        <v>1513</v>
      </c>
      <c r="Q126" s="5">
        <v>43951</v>
      </c>
      <c r="R126" s="2" t="s">
        <v>57</v>
      </c>
      <c r="S126" s="2" t="s">
        <v>1552</v>
      </c>
      <c r="T126" s="2">
        <v>0</v>
      </c>
      <c r="U126" s="2">
        <v>0</v>
      </c>
      <c r="V126" s="5">
        <v>43951</v>
      </c>
      <c r="W126" s="2" t="s">
        <v>1561</v>
      </c>
      <c r="IW126" s="7"/>
    </row>
    <row r="127" spans="1:257" ht="15.75" thickBot="1" x14ac:dyDescent="0.3">
      <c r="A127" s="54">
        <v>117</v>
      </c>
      <c r="B127" s="55" t="s">
        <v>1354</v>
      </c>
      <c r="C127" s="2" t="s">
        <v>33</v>
      </c>
      <c r="D127" s="2">
        <v>0</v>
      </c>
      <c r="E127" s="2" t="s">
        <v>41</v>
      </c>
      <c r="F127" s="4" t="s">
        <v>78</v>
      </c>
      <c r="G127" s="4" t="s">
        <v>520</v>
      </c>
      <c r="H127" s="2" t="s">
        <v>1509</v>
      </c>
      <c r="I127" s="4">
        <v>83109</v>
      </c>
      <c r="J127" s="2" t="s">
        <v>44</v>
      </c>
      <c r="K127" s="2" t="s">
        <v>45</v>
      </c>
      <c r="L127" s="22">
        <v>3</v>
      </c>
      <c r="M127" s="4">
        <v>58179909</v>
      </c>
      <c r="N127" s="2" t="s">
        <v>57</v>
      </c>
      <c r="O127" s="2" t="s">
        <v>1552</v>
      </c>
      <c r="P127" s="24" t="s">
        <v>1513</v>
      </c>
      <c r="Q127" s="5">
        <v>43951</v>
      </c>
      <c r="R127" s="2" t="s">
        <v>57</v>
      </c>
      <c r="S127" s="2" t="s">
        <v>1552</v>
      </c>
      <c r="T127" s="2">
        <v>0</v>
      </c>
      <c r="U127" s="2">
        <v>0</v>
      </c>
      <c r="V127" s="5">
        <v>43951</v>
      </c>
      <c r="W127" s="2" t="s">
        <v>1561</v>
      </c>
      <c r="IW127" s="7"/>
    </row>
    <row r="128" spans="1:257" ht="15.75" thickBot="1" x14ac:dyDescent="0.3">
      <c r="A128" s="54">
        <v>118</v>
      </c>
      <c r="B128" s="55" t="s">
        <v>1355</v>
      </c>
      <c r="C128" s="2" t="s">
        <v>33</v>
      </c>
      <c r="D128" s="2">
        <v>0</v>
      </c>
      <c r="E128" s="2" t="s">
        <v>41</v>
      </c>
      <c r="F128" s="4" t="s">
        <v>78</v>
      </c>
      <c r="G128" s="4" t="s">
        <v>524</v>
      </c>
      <c r="H128" s="2" t="s">
        <v>1509</v>
      </c>
      <c r="I128" s="4">
        <v>2336</v>
      </c>
      <c r="J128" s="2" t="s">
        <v>44</v>
      </c>
      <c r="K128" s="2" t="s">
        <v>45</v>
      </c>
      <c r="L128" s="22">
        <v>7</v>
      </c>
      <c r="M128" s="4">
        <v>2511829</v>
      </c>
      <c r="N128" s="2" t="s">
        <v>57</v>
      </c>
      <c r="O128" s="2" t="s">
        <v>1552</v>
      </c>
      <c r="P128" s="24" t="s">
        <v>1513</v>
      </c>
      <c r="Q128" s="5">
        <v>43951</v>
      </c>
      <c r="R128" s="2" t="s">
        <v>57</v>
      </c>
      <c r="S128" s="2" t="s">
        <v>1552</v>
      </c>
      <c r="T128" s="2">
        <v>0</v>
      </c>
      <c r="U128" s="2">
        <v>0</v>
      </c>
      <c r="V128" s="5">
        <v>43951</v>
      </c>
      <c r="W128" s="2" t="s">
        <v>1561</v>
      </c>
      <c r="IW128" s="7"/>
    </row>
    <row r="129" spans="1:257" ht="15.75" thickBot="1" x14ac:dyDescent="0.3">
      <c r="A129" s="54">
        <v>119</v>
      </c>
      <c r="B129" s="55" t="s">
        <v>1356</v>
      </c>
      <c r="C129" s="2" t="s">
        <v>33</v>
      </c>
      <c r="D129" s="2">
        <v>0</v>
      </c>
      <c r="E129" s="2" t="s">
        <v>41</v>
      </c>
      <c r="F129" s="4" t="s">
        <v>78</v>
      </c>
      <c r="G129" s="4" t="s">
        <v>528</v>
      </c>
      <c r="H129" s="2" t="s">
        <v>1509</v>
      </c>
      <c r="I129" s="4">
        <v>39422</v>
      </c>
      <c r="J129" s="2" t="s">
        <v>44</v>
      </c>
      <c r="K129" s="2" t="s">
        <v>45</v>
      </c>
      <c r="L129" s="22">
        <v>6</v>
      </c>
      <c r="M129" s="4">
        <v>51434253</v>
      </c>
      <c r="N129" s="2" t="s">
        <v>57</v>
      </c>
      <c r="O129" s="2" t="s">
        <v>1552</v>
      </c>
      <c r="P129" s="24" t="s">
        <v>1513</v>
      </c>
      <c r="Q129" s="5">
        <v>43951</v>
      </c>
      <c r="R129" s="2" t="s">
        <v>57</v>
      </c>
      <c r="S129" s="2" t="s">
        <v>1552</v>
      </c>
      <c r="T129" s="2">
        <v>0</v>
      </c>
      <c r="U129" s="2">
        <v>0</v>
      </c>
      <c r="V129" s="5">
        <v>43951</v>
      </c>
      <c r="W129" s="2" t="s">
        <v>1561</v>
      </c>
      <c r="IW129" s="7"/>
    </row>
    <row r="130" spans="1:257" ht="15.75" thickBot="1" x14ac:dyDescent="0.3">
      <c r="A130" s="54">
        <v>120</v>
      </c>
      <c r="B130" s="55" t="s">
        <v>1357</v>
      </c>
      <c r="C130" s="2" t="s">
        <v>33</v>
      </c>
      <c r="D130" s="2">
        <v>0</v>
      </c>
      <c r="E130" s="2" t="s">
        <v>41</v>
      </c>
      <c r="F130" s="4" t="s">
        <v>78</v>
      </c>
      <c r="G130" s="4" t="s">
        <v>531</v>
      </c>
      <c r="H130" s="2" t="s">
        <v>1509</v>
      </c>
      <c r="I130" s="4">
        <v>10025</v>
      </c>
      <c r="J130" s="2" t="s">
        <v>44</v>
      </c>
      <c r="K130" s="2" t="s">
        <v>45</v>
      </c>
      <c r="L130" s="22">
        <v>7</v>
      </c>
      <c r="M130" s="4">
        <v>10778246</v>
      </c>
      <c r="N130" s="2" t="s">
        <v>57</v>
      </c>
      <c r="O130" s="2" t="s">
        <v>1552</v>
      </c>
      <c r="P130" s="24" t="s">
        <v>1513</v>
      </c>
      <c r="Q130" s="5">
        <v>43951</v>
      </c>
      <c r="R130" s="2" t="s">
        <v>57</v>
      </c>
      <c r="S130" s="2" t="s">
        <v>1552</v>
      </c>
      <c r="T130" s="2">
        <v>0</v>
      </c>
      <c r="U130" s="2">
        <v>0</v>
      </c>
      <c r="V130" s="5">
        <v>43951</v>
      </c>
      <c r="W130" s="2" t="s">
        <v>1561</v>
      </c>
      <c r="IW130" s="7"/>
    </row>
    <row r="131" spans="1:257" ht="15.75" thickBot="1" x14ac:dyDescent="0.3">
      <c r="A131" s="54">
        <v>121</v>
      </c>
      <c r="B131" s="55" t="s">
        <v>1358</v>
      </c>
      <c r="C131" s="2" t="s">
        <v>33</v>
      </c>
      <c r="D131" s="2">
        <v>0</v>
      </c>
      <c r="E131" s="2" t="s">
        <v>41</v>
      </c>
      <c r="F131" s="4" t="s">
        <v>78</v>
      </c>
      <c r="G131" s="4" t="s">
        <v>540</v>
      </c>
      <c r="H131" s="2" t="s">
        <v>1509</v>
      </c>
      <c r="I131" s="4">
        <v>96527</v>
      </c>
      <c r="J131" s="2" t="s">
        <v>44</v>
      </c>
      <c r="K131" s="2" t="s">
        <v>45</v>
      </c>
      <c r="L131" s="22">
        <v>5</v>
      </c>
      <c r="M131" s="4">
        <v>288855699</v>
      </c>
      <c r="N131" s="2" t="s">
        <v>57</v>
      </c>
      <c r="O131" s="2" t="s">
        <v>1552</v>
      </c>
      <c r="P131" s="24" t="s">
        <v>1513</v>
      </c>
      <c r="Q131" s="5">
        <v>43951</v>
      </c>
      <c r="R131" s="2" t="s">
        <v>57</v>
      </c>
      <c r="S131" s="2" t="s">
        <v>1552</v>
      </c>
      <c r="T131" s="2">
        <v>0</v>
      </c>
      <c r="U131" s="2">
        <v>0</v>
      </c>
      <c r="V131" s="5">
        <v>43951</v>
      </c>
      <c r="W131" s="2" t="s">
        <v>1561</v>
      </c>
      <c r="IW131" s="7"/>
    </row>
    <row r="132" spans="1:257" ht="15.75" thickBot="1" x14ac:dyDescent="0.3">
      <c r="A132" s="54">
        <v>122</v>
      </c>
      <c r="B132" s="55" t="s">
        <v>1359</v>
      </c>
      <c r="C132" s="2" t="s">
        <v>33</v>
      </c>
      <c r="D132" s="2">
        <v>0</v>
      </c>
      <c r="E132" s="2" t="s">
        <v>41</v>
      </c>
      <c r="F132" s="4" t="s">
        <v>83</v>
      </c>
      <c r="G132" s="4" t="s">
        <v>559</v>
      </c>
      <c r="H132" s="2" t="s">
        <v>1509</v>
      </c>
      <c r="I132" s="4">
        <v>2275740</v>
      </c>
      <c r="J132" s="2" t="s">
        <v>44</v>
      </c>
      <c r="K132" s="2" t="s">
        <v>45</v>
      </c>
      <c r="L132" s="22">
        <v>5</v>
      </c>
      <c r="M132" s="4">
        <v>2416938925</v>
      </c>
      <c r="N132" s="2" t="s">
        <v>57</v>
      </c>
      <c r="O132" s="2" t="s">
        <v>1552</v>
      </c>
      <c r="P132" s="24" t="s">
        <v>1513</v>
      </c>
      <c r="Q132" s="5">
        <v>43951</v>
      </c>
      <c r="R132" s="2" t="s">
        <v>57</v>
      </c>
      <c r="S132" s="2" t="s">
        <v>1552</v>
      </c>
      <c r="T132" s="2">
        <v>0</v>
      </c>
      <c r="U132" s="2">
        <v>0</v>
      </c>
      <c r="V132" s="5">
        <v>43951</v>
      </c>
      <c r="W132" s="2" t="s">
        <v>1561</v>
      </c>
      <c r="IW132" s="7"/>
    </row>
    <row r="133" spans="1:257" ht="15.75" thickBot="1" x14ac:dyDescent="0.3">
      <c r="A133" s="54">
        <v>123</v>
      </c>
      <c r="B133" s="55" t="s">
        <v>1360</v>
      </c>
      <c r="C133" s="2" t="s">
        <v>33</v>
      </c>
      <c r="D133" s="2">
        <v>0</v>
      </c>
      <c r="E133" s="2" t="s">
        <v>41</v>
      </c>
      <c r="F133" s="4" t="s">
        <v>83</v>
      </c>
      <c r="G133" s="4" t="s">
        <v>563</v>
      </c>
      <c r="H133" s="2" t="s">
        <v>1509</v>
      </c>
      <c r="I133" s="4">
        <v>1226164</v>
      </c>
      <c r="J133" s="2" t="s">
        <v>44</v>
      </c>
      <c r="K133" s="2" t="s">
        <v>45</v>
      </c>
      <c r="L133" s="22">
        <v>4</v>
      </c>
      <c r="M133" s="4">
        <v>1279356316</v>
      </c>
      <c r="N133" s="2" t="s">
        <v>57</v>
      </c>
      <c r="O133" s="2" t="s">
        <v>1552</v>
      </c>
      <c r="P133" s="24" t="s">
        <v>1513</v>
      </c>
      <c r="Q133" s="5">
        <v>43951</v>
      </c>
      <c r="R133" s="2" t="s">
        <v>57</v>
      </c>
      <c r="S133" s="2" t="s">
        <v>1552</v>
      </c>
      <c r="T133" s="2">
        <v>0</v>
      </c>
      <c r="U133" s="2">
        <v>0</v>
      </c>
      <c r="V133" s="5">
        <v>43951</v>
      </c>
      <c r="W133" s="2" t="s">
        <v>1561</v>
      </c>
      <c r="IW133" s="7"/>
    </row>
    <row r="134" spans="1:257" ht="15.75" thickBot="1" x14ac:dyDescent="0.3">
      <c r="A134" s="54">
        <v>124</v>
      </c>
      <c r="B134" s="55" t="s">
        <v>1361</v>
      </c>
      <c r="C134" s="2" t="s">
        <v>33</v>
      </c>
      <c r="D134" s="2">
        <v>0</v>
      </c>
      <c r="E134" s="2" t="s">
        <v>41</v>
      </c>
      <c r="F134" s="4" t="s">
        <v>87</v>
      </c>
      <c r="G134" s="4" t="s">
        <v>612</v>
      </c>
      <c r="H134" s="2" t="s">
        <v>1509</v>
      </c>
      <c r="I134" s="4">
        <v>17500</v>
      </c>
      <c r="J134" s="2" t="s">
        <v>44</v>
      </c>
      <c r="K134" s="2" t="s">
        <v>45</v>
      </c>
      <c r="L134" s="22">
        <v>4</v>
      </c>
      <c r="M134" s="4">
        <v>44860765</v>
      </c>
      <c r="N134" s="2" t="s">
        <v>57</v>
      </c>
      <c r="O134" s="2" t="s">
        <v>1552</v>
      </c>
      <c r="P134" s="24" t="s">
        <v>1513</v>
      </c>
      <c r="Q134" s="5">
        <v>43951</v>
      </c>
      <c r="R134" s="2" t="s">
        <v>57</v>
      </c>
      <c r="S134" s="2" t="s">
        <v>1552</v>
      </c>
      <c r="T134" s="2">
        <v>0</v>
      </c>
      <c r="U134" s="2">
        <v>0</v>
      </c>
      <c r="V134" s="5">
        <v>43951</v>
      </c>
      <c r="W134" s="2" t="s">
        <v>1561</v>
      </c>
      <c r="IW134" s="7"/>
    </row>
    <row r="135" spans="1:257" ht="15.75" thickBot="1" x14ac:dyDescent="0.3">
      <c r="A135" s="54">
        <v>125</v>
      </c>
      <c r="B135" s="55" t="s">
        <v>1362</v>
      </c>
      <c r="C135" s="2" t="s">
        <v>33</v>
      </c>
      <c r="D135" s="2">
        <v>0</v>
      </c>
      <c r="E135" s="2" t="s">
        <v>41</v>
      </c>
      <c r="F135" s="4" t="s">
        <v>87</v>
      </c>
      <c r="G135" s="4" t="s">
        <v>644</v>
      </c>
      <c r="H135" s="2" t="s">
        <v>1509</v>
      </c>
      <c r="I135" s="4">
        <v>1758</v>
      </c>
      <c r="J135" s="2" t="s">
        <v>44</v>
      </c>
      <c r="K135" s="2" t="s">
        <v>45</v>
      </c>
      <c r="L135" s="22">
        <v>4</v>
      </c>
      <c r="M135" s="4">
        <v>7292732</v>
      </c>
      <c r="N135" s="2" t="s">
        <v>57</v>
      </c>
      <c r="O135" s="2" t="s">
        <v>1552</v>
      </c>
      <c r="P135" s="24" t="s">
        <v>1513</v>
      </c>
      <c r="Q135" s="5">
        <v>43951</v>
      </c>
      <c r="R135" s="2" t="s">
        <v>57</v>
      </c>
      <c r="S135" s="2" t="s">
        <v>1552</v>
      </c>
      <c r="T135" s="2">
        <v>0</v>
      </c>
      <c r="U135" s="2">
        <v>0</v>
      </c>
      <c r="V135" s="5">
        <v>43951</v>
      </c>
      <c r="W135" s="2" t="s">
        <v>1561</v>
      </c>
      <c r="IW135" s="7"/>
    </row>
    <row r="136" spans="1:257" ht="15.75" thickBot="1" x14ac:dyDescent="0.3">
      <c r="A136" s="54">
        <v>126</v>
      </c>
      <c r="B136" s="55" t="s">
        <v>1363</v>
      </c>
      <c r="C136" s="2" t="s">
        <v>33</v>
      </c>
      <c r="D136" s="2">
        <v>0</v>
      </c>
      <c r="E136" s="2" t="s">
        <v>41</v>
      </c>
      <c r="F136" s="4" t="s">
        <v>98</v>
      </c>
      <c r="G136" s="4" t="s">
        <v>763</v>
      </c>
      <c r="H136" s="2" t="s">
        <v>1509</v>
      </c>
      <c r="I136" s="4">
        <v>112731</v>
      </c>
      <c r="J136" s="2" t="s">
        <v>44</v>
      </c>
      <c r="K136" s="2" t="s">
        <v>45</v>
      </c>
      <c r="L136" s="22">
        <v>4</v>
      </c>
      <c r="M136" s="4">
        <v>344184947</v>
      </c>
      <c r="N136" s="2" t="s">
        <v>57</v>
      </c>
      <c r="O136" s="2" t="s">
        <v>1552</v>
      </c>
      <c r="P136" s="24" t="s">
        <v>1513</v>
      </c>
      <c r="Q136" s="5">
        <v>43951</v>
      </c>
      <c r="R136" s="2" t="s">
        <v>57</v>
      </c>
      <c r="S136" s="2" t="s">
        <v>1552</v>
      </c>
      <c r="T136" s="2">
        <v>0</v>
      </c>
      <c r="U136" s="2">
        <v>0</v>
      </c>
      <c r="V136" s="5">
        <v>43951</v>
      </c>
      <c r="W136" s="2" t="s">
        <v>1561</v>
      </c>
      <c r="IW136" s="7"/>
    </row>
    <row r="137" spans="1:257" ht="15.75" thickBot="1" x14ac:dyDescent="0.3">
      <c r="A137" s="54">
        <v>127</v>
      </c>
      <c r="B137" s="55" t="s">
        <v>1364</v>
      </c>
      <c r="C137" s="2" t="s">
        <v>33</v>
      </c>
      <c r="D137" s="2">
        <v>0</v>
      </c>
      <c r="E137" s="2" t="s">
        <v>41</v>
      </c>
      <c r="F137" s="4" t="s">
        <v>98</v>
      </c>
      <c r="G137" s="4" t="s">
        <v>770</v>
      </c>
      <c r="H137" s="2" t="s">
        <v>1509</v>
      </c>
      <c r="I137" s="4">
        <v>2929746</v>
      </c>
      <c r="J137" s="2" t="s">
        <v>44</v>
      </c>
      <c r="K137" s="2" t="s">
        <v>45</v>
      </c>
      <c r="L137" s="22">
        <v>4</v>
      </c>
      <c r="M137" s="4">
        <v>8944992418</v>
      </c>
      <c r="N137" s="2" t="s">
        <v>57</v>
      </c>
      <c r="O137" s="2" t="s">
        <v>1552</v>
      </c>
      <c r="P137" s="24" t="s">
        <v>1513</v>
      </c>
      <c r="Q137" s="5">
        <v>43951</v>
      </c>
      <c r="R137" s="2" t="s">
        <v>57</v>
      </c>
      <c r="S137" s="2" t="s">
        <v>1552</v>
      </c>
      <c r="T137" s="2">
        <v>0</v>
      </c>
      <c r="U137" s="2">
        <v>0</v>
      </c>
      <c r="V137" s="5">
        <v>43951</v>
      </c>
      <c r="W137" s="2" t="s">
        <v>1561</v>
      </c>
      <c r="IW137" s="7"/>
    </row>
    <row r="138" spans="1:257" ht="15.75" thickBot="1" x14ac:dyDescent="0.3">
      <c r="A138" s="54">
        <v>128</v>
      </c>
      <c r="B138" s="55" t="s">
        <v>1365</v>
      </c>
      <c r="C138" s="2" t="s">
        <v>33</v>
      </c>
      <c r="D138" s="2">
        <v>0</v>
      </c>
      <c r="E138" s="2" t="s">
        <v>41</v>
      </c>
      <c r="F138" s="4" t="s">
        <v>98</v>
      </c>
      <c r="G138" s="4" t="s">
        <v>760</v>
      </c>
      <c r="H138" s="2" t="s">
        <v>1509</v>
      </c>
      <c r="I138" s="4">
        <v>472460</v>
      </c>
      <c r="J138" s="2" t="s">
        <v>44</v>
      </c>
      <c r="K138" s="2" t="s">
        <v>45</v>
      </c>
      <c r="L138" s="22">
        <v>4</v>
      </c>
      <c r="M138" s="4">
        <v>1442498439</v>
      </c>
      <c r="N138" s="2" t="s">
        <v>57</v>
      </c>
      <c r="O138" s="2" t="s">
        <v>1552</v>
      </c>
      <c r="P138" s="24" t="s">
        <v>1513</v>
      </c>
      <c r="Q138" s="5">
        <v>43951</v>
      </c>
      <c r="R138" s="2" t="s">
        <v>57</v>
      </c>
      <c r="S138" s="2" t="s">
        <v>1552</v>
      </c>
      <c r="T138" s="2">
        <v>0</v>
      </c>
      <c r="U138" s="2">
        <v>0</v>
      </c>
      <c r="V138" s="5">
        <v>43951</v>
      </c>
      <c r="W138" s="2" t="s">
        <v>1561</v>
      </c>
      <c r="IW138" s="7"/>
    </row>
    <row r="139" spans="1:257" ht="15.75" thickBot="1" x14ac:dyDescent="0.3">
      <c r="A139" s="54">
        <v>129</v>
      </c>
      <c r="B139" s="55" t="s">
        <v>1366</v>
      </c>
      <c r="C139" s="2" t="s">
        <v>33</v>
      </c>
      <c r="D139" s="2">
        <v>0</v>
      </c>
      <c r="E139" s="2" t="s">
        <v>41</v>
      </c>
      <c r="F139" s="4" t="s">
        <v>98</v>
      </c>
      <c r="G139" s="4" t="s">
        <v>772</v>
      </c>
      <c r="H139" s="2" t="s">
        <v>1509</v>
      </c>
      <c r="I139" s="4">
        <v>507755</v>
      </c>
      <c r="J139" s="2" t="s">
        <v>44</v>
      </c>
      <c r="K139" s="2" t="s">
        <v>45</v>
      </c>
      <c r="L139" s="22">
        <v>4</v>
      </c>
      <c r="M139" s="4">
        <v>1550257066</v>
      </c>
      <c r="N139" s="2" t="s">
        <v>57</v>
      </c>
      <c r="O139" s="2" t="s">
        <v>1552</v>
      </c>
      <c r="P139" s="24" t="s">
        <v>1513</v>
      </c>
      <c r="Q139" s="5">
        <v>43951</v>
      </c>
      <c r="R139" s="2" t="s">
        <v>57</v>
      </c>
      <c r="S139" s="2" t="s">
        <v>1552</v>
      </c>
      <c r="T139" s="2">
        <v>0</v>
      </c>
      <c r="U139" s="2">
        <v>0</v>
      </c>
      <c r="V139" s="5">
        <v>43951</v>
      </c>
      <c r="W139" s="2" t="s">
        <v>1561</v>
      </c>
      <c r="IW139" s="7"/>
    </row>
    <row r="140" spans="1:257" ht="15.75" thickBot="1" x14ac:dyDescent="0.3">
      <c r="A140" s="54">
        <v>130</v>
      </c>
      <c r="B140" s="55" t="s">
        <v>1367</v>
      </c>
      <c r="C140" s="2" t="s">
        <v>33</v>
      </c>
      <c r="D140" s="2">
        <v>0</v>
      </c>
      <c r="E140" s="2" t="s">
        <v>41</v>
      </c>
      <c r="F140" s="4" t="s">
        <v>95</v>
      </c>
      <c r="G140" s="4" t="s">
        <v>725</v>
      </c>
      <c r="H140" s="2" t="s">
        <v>1509</v>
      </c>
      <c r="I140" s="4">
        <v>48874</v>
      </c>
      <c r="J140" s="2" t="s">
        <v>44</v>
      </c>
      <c r="K140" s="2" t="s">
        <v>45</v>
      </c>
      <c r="L140" s="22">
        <v>5</v>
      </c>
      <c r="M140" s="4">
        <v>215255794</v>
      </c>
      <c r="N140" s="2" t="s">
        <v>57</v>
      </c>
      <c r="O140" s="2" t="s">
        <v>1552</v>
      </c>
      <c r="P140" s="24" t="s">
        <v>1513</v>
      </c>
      <c r="Q140" s="5">
        <v>43951</v>
      </c>
      <c r="R140" s="2" t="s">
        <v>57</v>
      </c>
      <c r="S140" s="2" t="s">
        <v>1552</v>
      </c>
      <c r="T140" s="2">
        <v>0</v>
      </c>
      <c r="U140" s="2">
        <v>0</v>
      </c>
      <c r="V140" s="5">
        <v>43951</v>
      </c>
      <c r="W140" s="2" t="s">
        <v>1561</v>
      </c>
      <c r="IW140" s="7"/>
    </row>
    <row r="141" spans="1:257" ht="15.75" thickBot="1" x14ac:dyDescent="0.3">
      <c r="A141" s="54">
        <v>131</v>
      </c>
      <c r="B141" s="55" t="s">
        <v>1368</v>
      </c>
      <c r="C141" s="2" t="s">
        <v>33</v>
      </c>
      <c r="D141" s="2">
        <v>0</v>
      </c>
      <c r="E141" s="2" t="s">
        <v>41</v>
      </c>
      <c r="F141" s="4" t="s">
        <v>95</v>
      </c>
      <c r="G141" s="4" t="s">
        <v>732</v>
      </c>
      <c r="H141" s="2" t="s">
        <v>1509</v>
      </c>
      <c r="I141" s="4">
        <v>10379</v>
      </c>
      <c r="J141" s="2" t="s">
        <v>44</v>
      </c>
      <c r="K141" s="2" t="s">
        <v>45</v>
      </c>
      <c r="L141" s="22">
        <v>7</v>
      </c>
      <c r="M141" s="4">
        <v>40255698</v>
      </c>
      <c r="N141" s="2" t="s">
        <v>57</v>
      </c>
      <c r="O141" s="2" t="s">
        <v>1552</v>
      </c>
      <c r="P141" s="24" t="s">
        <v>1513</v>
      </c>
      <c r="Q141" s="5">
        <v>43951</v>
      </c>
      <c r="R141" s="2" t="s">
        <v>57</v>
      </c>
      <c r="S141" s="2" t="s">
        <v>1552</v>
      </c>
      <c r="T141" s="2">
        <v>0</v>
      </c>
      <c r="U141" s="2">
        <v>0</v>
      </c>
      <c r="V141" s="5">
        <v>43951</v>
      </c>
      <c r="W141" s="2" t="s">
        <v>1561</v>
      </c>
      <c r="IW141" s="7"/>
    </row>
    <row r="142" spans="1:257" ht="15.75" thickBot="1" x14ac:dyDescent="0.3">
      <c r="A142" s="54">
        <v>132</v>
      </c>
      <c r="B142" s="55" t="s">
        <v>1369</v>
      </c>
      <c r="C142" s="2" t="s">
        <v>33</v>
      </c>
      <c r="D142" s="2">
        <v>0</v>
      </c>
      <c r="E142" s="2" t="s">
        <v>41</v>
      </c>
      <c r="F142" s="4" t="s">
        <v>95</v>
      </c>
      <c r="G142" s="4" t="s">
        <v>733</v>
      </c>
      <c r="H142" s="2" t="s">
        <v>1509</v>
      </c>
      <c r="I142" s="4">
        <v>1108</v>
      </c>
      <c r="J142" s="2" t="s">
        <v>44</v>
      </c>
      <c r="K142" s="2" t="s">
        <v>45</v>
      </c>
      <c r="L142" s="22">
        <v>7</v>
      </c>
      <c r="M142" s="4">
        <v>4952246</v>
      </c>
      <c r="N142" s="2" t="s">
        <v>57</v>
      </c>
      <c r="O142" s="2" t="s">
        <v>1552</v>
      </c>
      <c r="P142" s="24" t="s">
        <v>1513</v>
      </c>
      <c r="Q142" s="5">
        <v>43951</v>
      </c>
      <c r="R142" s="2" t="s">
        <v>57</v>
      </c>
      <c r="S142" s="2" t="s">
        <v>1552</v>
      </c>
      <c r="T142" s="2">
        <v>0</v>
      </c>
      <c r="U142" s="2">
        <v>0</v>
      </c>
      <c r="V142" s="5">
        <v>43951</v>
      </c>
      <c r="W142" s="2" t="s">
        <v>1561</v>
      </c>
      <c r="IW142" s="7"/>
    </row>
    <row r="143" spans="1:257" ht="15.75" thickBot="1" x14ac:dyDescent="0.3">
      <c r="A143" s="54">
        <v>133</v>
      </c>
      <c r="B143" s="55" t="s">
        <v>1370</v>
      </c>
      <c r="C143" s="2" t="s">
        <v>33</v>
      </c>
      <c r="D143" s="2">
        <v>0</v>
      </c>
      <c r="E143" s="2" t="s">
        <v>41</v>
      </c>
      <c r="F143" s="4" t="s">
        <v>95</v>
      </c>
      <c r="G143" s="4" t="s">
        <v>722</v>
      </c>
      <c r="H143" s="2" t="s">
        <v>1509</v>
      </c>
      <c r="I143" s="4">
        <v>32301</v>
      </c>
      <c r="J143" s="2" t="s">
        <v>44</v>
      </c>
      <c r="K143" s="2" t="s">
        <v>45</v>
      </c>
      <c r="L143" s="22">
        <v>5</v>
      </c>
      <c r="M143" s="4">
        <v>145030317</v>
      </c>
      <c r="N143" s="2" t="s">
        <v>57</v>
      </c>
      <c r="O143" s="2" t="s">
        <v>1552</v>
      </c>
      <c r="P143" s="24" t="s">
        <v>1513</v>
      </c>
      <c r="Q143" s="5">
        <v>43951</v>
      </c>
      <c r="R143" s="2" t="s">
        <v>57</v>
      </c>
      <c r="S143" s="2" t="s">
        <v>1552</v>
      </c>
      <c r="T143" s="2">
        <v>0</v>
      </c>
      <c r="U143" s="2">
        <v>0</v>
      </c>
      <c r="V143" s="5">
        <v>43951</v>
      </c>
      <c r="W143" s="2" t="s">
        <v>1561</v>
      </c>
      <c r="IW143" s="7"/>
    </row>
    <row r="144" spans="1:257" ht="15.75" thickBot="1" x14ac:dyDescent="0.3">
      <c r="A144" s="54">
        <v>134</v>
      </c>
      <c r="B144" s="55" t="s">
        <v>1371</v>
      </c>
      <c r="C144" s="2" t="s">
        <v>33</v>
      </c>
      <c r="D144" s="2">
        <v>0</v>
      </c>
      <c r="E144" s="2" t="s">
        <v>41</v>
      </c>
      <c r="F144" s="4" t="s">
        <v>95</v>
      </c>
      <c r="G144" s="4" t="s">
        <v>742</v>
      </c>
      <c r="H144" s="2" t="s">
        <v>1509</v>
      </c>
      <c r="I144" s="4">
        <v>35183</v>
      </c>
      <c r="J144" s="2" t="s">
        <v>44</v>
      </c>
      <c r="K144" s="2" t="s">
        <v>45</v>
      </c>
      <c r="L144" s="22">
        <v>2</v>
      </c>
      <c r="M144" s="4">
        <v>13029425</v>
      </c>
      <c r="N144" s="2" t="s">
        <v>57</v>
      </c>
      <c r="O144" s="2" t="s">
        <v>1552</v>
      </c>
      <c r="P144" s="24" t="s">
        <v>1513</v>
      </c>
      <c r="Q144" s="5">
        <v>43951</v>
      </c>
      <c r="R144" s="2" t="s">
        <v>57</v>
      </c>
      <c r="S144" s="2" t="s">
        <v>1552</v>
      </c>
      <c r="T144" s="2">
        <v>0</v>
      </c>
      <c r="U144" s="2">
        <v>0</v>
      </c>
      <c r="V144" s="5">
        <v>43951</v>
      </c>
      <c r="W144" s="2" t="s">
        <v>1561</v>
      </c>
      <c r="IW144" s="7"/>
    </row>
    <row r="145" spans="1:257" ht="15.75" thickBot="1" x14ac:dyDescent="0.3">
      <c r="A145" s="54">
        <v>135</v>
      </c>
      <c r="B145" s="55" t="s">
        <v>1372</v>
      </c>
      <c r="C145" s="2" t="s">
        <v>33</v>
      </c>
      <c r="D145" s="2">
        <v>0</v>
      </c>
      <c r="E145" s="2" t="s">
        <v>41</v>
      </c>
      <c r="F145" s="4" t="s">
        <v>95</v>
      </c>
      <c r="G145" s="4" t="s">
        <v>743</v>
      </c>
      <c r="H145" s="2" t="s">
        <v>1509</v>
      </c>
      <c r="I145" s="4">
        <v>7463</v>
      </c>
      <c r="J145" s="2" t="s">
        <v>44</v>
      </c>
      <c r="K145" s="2" t="s">
        <v>45</v>
      </c>
      <c r="L145" s="22">
        <v>3</v>
      </c>
      <c r="M145" s="4">
        <v>18441192</v>
      </c>
      <c r="N145" s="2" t="s">
        <v>57</v>
      </c>
      <c r="O145" s="2" t="s">
        <v>1552</v>
      </c>
      <c r="P145" s="24" t="s">
        <v>1513</v>
      </c>
      <c r="Q145" s="5">
        <v>43951</v>
      </c>
      <c r="R145" s="2" t="s">
        <v>57</v>
      </c>
      <c r="S145" s="2" t="s">
        <v>1552</v>
      </c>
      <c r="T145" s="2">
        <v>0</v>
      </c>
      <c r="U145" s="2">
        <v>0</v>
      </c>
      <c r="V145" s="5">
        <v>43951</v>
      </c>
      <c r="W145" s="2" t="s">
        <v>1561</v>
      </c>
      <c r="IW145" s="7"/>
    </row>
    <row r="146" spans="1:257" ht="15.75" thickBot="1" x14ac:dyDescent="0.3">
      <c r="A146" s="54">
        <v>136</v>
      </c>
      <c r="B146" s="55" t="s">
        <v>1373</v>
      </c>
      <c r="C146" s="2" t="s">
        <v>33</v>
      </c>
      <c r="D146" s="2">
        <v>0</v>
      </c>
      <c r="E146" s="2" t="s">
        <v>41</v>
      </c>
      <c r="F146" s="4" t="s">
        <v>95</v>
      </c>
      <c r="G146" s="4" t="s">
        <v>757</v>
      </c>
      <c r="H146" s="2" t="s">
        <v>1509</v>
      </c>
      <c r="I146" s="4">
        <v>642</v>
      </c>
      <c r="J146" s="2" t="s">
        <v>44</v>
      </c>
      <c r="K146" s="2" t="s">
        <v>45</v>
      </c>
      <c r="L146" s="22">
        <v>4</v>
      </c>
      <c r="M146" s="4">
        <v>504318</v>
      </c>
      <c r="N146" s="2" t="s">
        <v>57</v>
      </c>
      <c r="O146" s="2" t="s">
        <v>1552</v>
      </c>
      <c r="P146" s="24" t="s">
        <v>1513</v>
      </c>
      <c r="Q146" s="5">
        <v>43951</v>
      </c>
      <c r="R146" s="2" t="s">
        <v>57</v>
      </c>
      <c r="S146" s="2" t="s">
        <v>1552</v>
      </c>
      <c r="T146" s="2">
        <v>0</v>
      </c>
      <c r="U146" s="2">
        <v>0</v>
      </c>
      <c r="V146" s="5">
        <v>43951</v>
      </c>
      <c r="W146" s="2" t="s">
        <v>1561</v>
      </c>
      <c r="IW146" s="7"/>
    </row>
    <row r="147" spans="1:257" ht="15.75" thickBot="1" x14ac:dyDescent="0.3">
      <c r="A147" s="54">
        <v>137</v>
      </c>
      <c r="B147" s="55" t="s">
        <v>1374</v>
      </c>
      <c r="C147" s="2" t="s">
        <v>33</v>
      </c>
      <c r="D147" s="2">
        <v>0</v>
      </c>
      <c r="E147" s="2" t="s">
        <v>41</v>
      </c>
      <c r="F147" s="4" t="s">
        <v>95</v>
      </c>
      <c r="G147" s="4" t="s">
        <v>758</v>
      </c>
      <c r="H147" s="2" t="s">
        <v>1509</v>
      </c>
      <c r="I147" s="4">
        <v>8421</v>
      </c>
      <c r="J147" s="2" t="s">
        <v>44</v>
      </c>
      <c r="K147" s="2" t="s">
        <v>45</v>
      </c>
      <c r="L147" s="22">
        <v>4</v>
      </c>
      <c r="M147" s="4">
        <v>34446363</v>
      </c>
      <c r="N147" s="2" t="s">
        <v>57</v>
      </c>
      <c r="O147" s="2" t="s">
        <v>1552</v>
      </c>
      <c r="P147" s="24" t="s">
        <v>1513</v>
      </c>
      <c r="Q147" s="5">
        <v>43951</v>
      </c>
      <c r="R147" s="2" t="s">
        <v>57</v>
      </c>
      <c r="S147" s="2" t="s">
        <v>1552</v>
      </c>
      <c r="T147" s="2">
        <v>0</v>
      </c>
      <c r="U147" s="2">
        <v>0</v>
      </c>
      <c r="V147" s="5">
        <v>43951</v>
      </c>
      <c r="W147" s="2" t="s">
        <v>1561</v>
      </c>
      <c r="IW147" s="7"/>
    </row>
    <row r="148" spans="1:257" ht="15.75" thickBot="1" x14ac:dyDescent="0.3">
      <c r="A148" s="54">
        <v>138</v>
      </c>
      <c r="B148" s="55" t="s">
        <v>1375</v>
      </c>
      <c r="C148" s="2" t="s">
        <v>33</v>
      </c>
      <c r="D148" s="2">
        <v>0</v>
      </c>
      <c r="E148" s="2" t="s">
        <v>41</v>
      </c>
      <c r="F148" s="4" t="s">
        <v>100</v>
      </c>
      <c r="G148" s="4" t="s">
        <v>779</v>
      </c>
      <c r="H148" s="2" t="s">
        <v>1509</v>
      </c>
      <c r="I148" s="4">
        <v>253804</v>
      </c>
      <c r="J148" s="2" t="s">
        <v>44</v>
      </c>
      <c r="K148" s="2" t="s">
        <v>45</v>
      </c>
      <c r="L148" s="22">
        <v>5</v>
      </c>
      <c r="M148" s="4">
        <v>452717110</v>
      </c>
      <c r="N148" s="2" t="s">
        <v>57</v>
      </c>
      <c r="O148" s="2" t="s">
        <v>1552</v>
      </c>
      <c r="P148" s="24" t="s">
        <v>1513</v>
      </c>
      <c r="Q148" s="5">
        <v>43951</v>
      </c>
      <c r="R148" s="2" t="s">
        <v>57</v>
      </c>
      <c r="S148" s="2" t="s">
        <v>1552</v>
      </c>
      <c r="T148" s="2">
        <v>0</v>
      </c>
      <c r="U148" s="2">
        <v>0</v>
      </c>
      <c r="V148" s="5">
        <v>43951</v>
      </c>
      <c r="W148" s="2" t="s">
        <v>1561</v>
      </c>
      <c r="IW148" s="7"/>
    </row>
    <row r="149" spans="1:257" ht="15.75" thickBot="1" x14ac:dyDescent="0.3">
      <c r="A149" s="54">
        <v>139</v>
      </c>
      <c r="B149" s="55" t="s">
        <v>1376</v>
      </c>
      <c r="C149" s="2" t="s">
        <v>33</v>
      </c>
      <c r="D149" s="2">
        <v>0</v>
      </c>
      <c r="E149" s="2" t="s">
        <v>41</v>
      </c>
      <c r="F149" s="4" t="s">
        <v>100</v>
      </c>
      <c r="G149" s="4" t="s">
        <v>800</v>
      </c>
      <c r="H149" s="2" t="s">
        <v>1509</v>
      </c>
      <c r="I149" s="4">
        <v>6639</v>
      </c>
      <c r="J149" s="2" t="s">
        <v>44</v>
      </c>
      <c r="K149" s="2" t="s">
        <v>45</v>
      </c>
      <c r="L149" s="22">
        <v>3</v>
      </c>
      <c r="M149" s="4">
        <v>3772766</v>
      </c>
      <c r="N149" s="2" t="s">
        <v>57</v>
      </c>
      <c r="O149" s="2" t="s">
        <v>1552</v>
      </c>
      <c r="P149" s="24" t="s">
        <v>1513</v>
      </c>
      <c r="Q149" s="5">
        <v>43951</v>
      </c>
      <c r="R149" s="2" t="s">
        <v>57</v>
      </c>
      <c r="S149" s="2" t="s">
        <v>1552</v>
      </c>
      <c r="T149" s="2">
        <v>0</v>
      </c>
      <c r="U149" s="2">
        <v>0</v>
      </c>
      <c r="V149" s="5">
        <v>43951</v>
      </c>
      <c r="W149" s="2" t="s">
        <v>1561</v>
      </c>
      <c r="IW149" s="7"/>
    </row>
    <row r="150" spans="1:257" ht="15.75" thickBot="1" x14ac:dyDescent="0.3">
      <c r="A150" s="54">
        <v>140</v>
      </c>
      <c r="B150" s="55" t="s">
        <v>1377</v>
      </c>
      <c r="C150" s="2" t="s">
        <v>33</v>
      </c>
      <c r="D150" s="2">
        <v>0</v>
      </c>
      <c r="E150" s="2" t="s">
        <v>41</v>
      </c>
      <c r="F150" s="4" t="s">
        <v>102</v>
      </c>
      <c r="G150" s="4" t="s">
        <v>808</v>
      </c>
      <c r="H150" s="2" t="s">
        <v>1509</v>
      </c>
      <c r="I150" s="4">
        <v>63011</v>
      </c>
      <c r="J150" s="2" t="s">
        <v>44</v>
      </c>
      <c r="K150" s="2" t="s">
        <v>45</v>
      </c>
      <c r="L150" s="22">
        <v>3</v>
      </c>
      <c r="M150" s="4">
        <v>46821873</v>
      </c>
      <c r="N150" s="2" t="s">
        <v>57</v>
      </c>
      <c r="O150" s="2" t="s">
        <v>1552</v>
      </c>
      <c r="P150" s="24" t="s">
        <v>1513</v>
      </c>
      <c r="Q150" s="5">
        <v>43951</v>
      </c>
      <c r="R150" s="2" t="s">
        <v>57</v>
      </c>
      <c r="S150" s="2" t="s">
        <v>1552</v>
      </c>
      <c r="T150" s="2">
        <v>0</v>
      </c>
      <c r="U150" s="2">
        <v>0</v>
      </c>
      <c r="V150" s="5">
        <v>43951</v>
      </c>
      <c r="W150" s="2" t="s">
        <v>1561</v>
      </c>
      <c r="IW150" s="7"/>
    </row>
    <row r="151" spans="1:257" ht="15.75" thickBot="1" x14ac:dyDescent="0.3">
      <c r="A151" s="54">
        <v>141</v>
      </c>
      <c r="B151" s="55" t="s">
        <v>1378</v>
      </c>
      <c r="C151" s="2" t="s">
        <v>33</v>
      </c>
      <c r="D151" s="2">
        <v>0</v>
      </c>
      <c r="E151" s="2" t="s">
        <v>41</v>
      </c>
      <c r="F151" s="4" t="s">
        <v>102</v>
      </c>
      <c r="G151" s="4" t="s">
        <v>809</v>
      </c>
      <c r="H151" s="2" t="s">
        <v>1509</v>
      </c>
      <c r="I151" s="4">
        <v>4998</v>
      </c>
      <c r="J151" s="2" t="s">
        <v>44</v>
      </c>
      <c r="K151" s="2" t="s">
        <v>45</v>
      </c>
      <c r="L151" s="22">
        <v>7</v>
      </c>
      <c r="M151" s="4">
        <v>7689156</v>
      </c>
      <c r="N151" s="2" t="s">
        <v>57</v>
      </c>
      <c r="O151" s="2" t="s">
        <v>1552</v>
      </c>
      <c r="P151" s="24" t="s">
        <v>1513</v>
      </c>
      <c r="Q151" s="5">
        <v>43951</v>
      </c>
      <c r="R151" s="2" t="s">
        <v>57</v>
      </c>
      <c r="S151" s="2" t="s">
        <v>1552</v>
      </c>
      <c r="T151" s="2">
        <v>0</v>
      </c>
      <c r="U151" s="2">
        <v>0</v>
      </c>
      <c r="V151" s="5">
        <v>43951</v>
      </c>
      <c r="W151" s="2" t="s">
        <v>1561</v>
      </c>
      <c r="IW151" s="7"/>
    </row>
    <row r="152" spans="1:257" ht="15.75" thickBot="1" x14ac:dyDescent="0.3">
      <c r="A152" s="54">
        <v>142</v>
      </c>
      <c r="B152" s="55" t="s">
        <v>1379</v>
      </c>
      <c r="C152" s="2" t="s">
        <v>33</v>
      </c>
      <c r="D152" s="2">
        <v>0</v>
      </c>
      <c r="E152" s="2" t="s">
        <v>41</v>
      </c>
      <c r="F152" s="4" t="s">
        <v>102</v>
      </c>
      <c r="G152" s="4" t="s">
        <v>810</v>
      </c>
      <c r="H152" s="2" t="s">
        <v>1509</v>
      </c>
      <c r="I152" s="4">
        <v>51994</v>
      </c>
      <c r="J152" s="2" t="s">
        <v>44</v>
      </c>
      <c r="K152" s="2" t="s">
        <v>45</v>
      </c>
      <c r="L152" s="22">
        <v>6</v>
      </c>
      <c r="M152" s="4">
        <v>71397089</v>
      </c>
      <c r="N152" s="2" t="s">
        <v>57</v>
      </c>
      <c r="O152" s="2" t="s">
        <v>1552</v>
      </c>
      <c r="P152" s="24" t="s">
        <v>1513</v>
      </c>
      <c r="Q152" s="5">
        <v>43951</v>
      </c>
      <c r="R152" s="2" t="s">
        <v>57</v>
      </c>
      <c r="S152" s="2" t="s">
        <v>1552</v>
      </c>
      <c r="T152" s="2">
        <v>0</v>
      </c>
      <c r="U152" s="2">
        <v>0</v>
      </c>
      <c r="V152" s="5">
        <v>43951</v>
      </c>
      <c r="W152" s="2" t="s">
        <v>1561</v>
      </c>
      <c r="IW152" s="7"/>
    </row>
    <row r="153" spans="1:257" ht="15.75" thickBot="1" x14ac:dyDescent="0.3">
      <c r="A153" s="54">
        <v>143</v>
      </c>
      <c r="B153" s="55" t="s">
        <v>1380</v>
      </c>
      <c r="C153" s="2" t="s">
        <v>33</v>
      </c>
      <c r="D153" s="2">
        <v>0</v>
      </c>
      <c r="E153" s="2" t="s">
        <v>41</v>
      </c>
      <c r="F153" s="4" t="s">
        <v>102</v>
      </c>
      <c r="G153" s="4" t="s">
        <v>811</v>
      </c>
      <c r="H153" s="2" t="s">
        <v>1509</v>
      </c>
      <c r="I153" s="4">
        <v>2202</v>
      </c>
      <c r="J153" s="2" t="s">
        <v>44</v>
      </c>
      <c r="K153" s="2" t="s">
        <v>45</v>
      </c>
      <c r="L153" s="22">
        <v>4</v>
      </c>
      <c r="M153" s="4">
        <v>1769302</v>
      </c>
      <c r="N153" s="2" t="s">
        <v>57</v>
      </c>
      <c r="O153" s="2" t="s">
        <v>1552</v>
      </c>
      <c r="P153" s="24" t="s">
        <v>1513</v>
      </c>
      <c r="Q153" s="5">
        <v>43951</v>
      </c>
      <c r="R153" s="2" t="s">
        <v>57</v>
      </c>
      <c r="S153" s="2" t="s">
        <v>1552</v>
      </c>
      <c r="T153" s="2">
        <v>0</v>
      </c>
      <c r="U153" s="2">
        <v>0</v>
      </c>
      <c r="V153" s="5">
        <v>43951</v>
      </c>
      <c r="W153" s="2" t="s">
        <v>1561</v>
      </c>
      <c r="IW153" s="7"/>
    </row>
    <row r="154" spans="1:257" ht="15.75" thickBot="1" x14ac:dyDescent="0.3">
      <c r="A154" s="54">
        <v>144</v>
      </c>
      <c r="B154" s="55" t="s">
        <v>1381</v>
      </c>
      <c r="C154" s="2" t="s">
        <v>33</v>
      </c>
      <c r="D154" s="2">
        <v>0</v>
      </c>
      <c r="E154" s="2" t="s">
        <v>41</v>
      </c>
      <c r="F154" s="4" t="s">
        <v>102</v>
      </c>
      <c r="G154" s="4" t="s">
        <v>819</v>
      </c>
      <c r="H154" s="2" t="s">
        <v>1509</v>
      </c>
      <c r="I154" s="4">
        <v>10325</v>
      </c>
      <c r="J154" s="2" t="s">
        <v>44</v>
      </c>
      <c r="K154" s="2" t="s">
        <v>45</v>
      </c>
      <c r="L154" s="22">
        <v>3</v>
      </c>
      <c r="M154" s="4">
        <v>7855763</v>
      </c>
      <c r="N154" s="2" t="s">
        <v>57</v>
      </c>
      <c r="O154" s="2" t="s">
        <v>1552</v>
      </c>
      <c r="P154" s="24" t="s">
        <v>1513</v>
      </c>
      <c r="Q154" s="5">
        <v>43951</v>
      </c>
      <c r="R154" s="2" t="s">
        <v>57</v>
      </c>
      <c r="S154" s="2" t="s">
        <v>1552</v>
      </c>
      <c r="T154" s="2">
        <v>0</v>
      </c>
      <c r="U154" s="2">
        <v>0</v>
      </c>
      <c r="V154" s="5">
        <v>43951</v>
      </c>
      <c r="W154" s="2" t="s">
        <v>1561</v>
      </c>
      <c r="IW154" s="7"/>
    </row>
    <row r="155" spans="1:257" ht="15.75" thickBot="1" x14ac:dyDescent="0.3">
      <c r="A155" s="54">
        <v>145</v>
      </c>
      <c r="B155" s="55" t="s">
        <v>1382</v>
      </c>
      <c r="C155" s="2" t="s">
        <v>33</v>
      </c>
      <c r="D155" s="2">
        <v>0</v>
      </c>
      <c r="E155" s="2" t="s">
        <v>41</v>
      </c>
      <c r="F155" s="4" t="s">
        <v>102</v>
      </c>
      <c r="G155" s="4" t="s">
        <v>826</v>
      </c>
      <c r="H155" s="2" t="s">
        <v>1509</v>
      </c>
      <c r="I155" s="4">
        <v>21007</v>
      </c>
      <c r="J155" s="2" t="s">
        <v>44</v>
      </c>
      <c r="K155" s="2" t="s">
        <v>45</v>
      </c>
      <c r="L155" s="22">
        <v>4</v>
      </c>
      <c r="M155" s="4">
        <v>20564189</v>
      </c>
      <c r="N155" s="2" t="s">
        <v>57</v>
      </c>
      <c r="O155" s="2" t="s">
        <v>1552</v>
      </c>
      <c r="P155" s="24" t="s">
        <v>1513</v>
      </c>
      <c r="Q155" s="5">
        <v>43951</v>
      </c>
      <c r="R155" s="2" t="s">
        <v>57</v>
      </c>
      <c r="S155" s="2" t="s">
        <v>1552</v>
      </c>
      <c r="T155" s="2">
        <v>0</v>
      </c>
      <c r="U155" s="2">
        <v>0</v>
      </c>
      <c r="V155" s="5">
        <v>43951</v>
      </c>
      <c r="W155" s="2" t="s">
        <v>1561</v>
      </c>
      <c r="IW155" s="7"/>
    </row>
    <row r="156" spans="1:257" ht="15.75" thickBot="1" x14ac:dyDescent="0.3">
      <c r="A156" s="54">
        <v>146</v>
      </c>
      <c r="B156" s="55" t="s">
        <v>1383</v>
      </c>
      <c r="C156" s="2" t="s">
        <v>33</v>
      </c>
      <c r="D156" s="2">
        <v>0</v>
      </c>
      <c r="E156" s="2" t="s">
        <v>41</v>
      </c>
      <c r="F156" s="4" t="s">
        <v>102</v>
      </c>
      <c r="G156" s="4" t="s">
        <v>807</v>
      </c>
      <c r="H156" s="2" t="s">
        <v>1509</v>
      </c>
      <c r="I156" s="4">
        <v>150145</v>
      </c>
      <c r="J156" s="2" t="s">
        <v>44</v>
      </c>
      <c r="K156" s="2" t="s">
        <v>45</v>
      </c>
      <c r="L156" s="22">
        <v>5</v>
      </c>
      <c r="M156" s="4">
        <v>175066498</v>
      </c>
      <c r="N156" s="2" t="s">
        <v>57</v>
      </c>
      <c r="O156" s="2" t="s">
        <v>1552</v>
      </c>
      <c r="P156" s="24" t="s">
        <v>1513</v>
      </c>
      <c r="Q156" s="5">
        <v>43951</v>
      </c>
      <c r="R156" s="2" t="s">
        <v>57</v>
      </c>
      <c r="S156" s="2" t="s">
        <v>1552</v>
      </c>
      <c r="T156" s="2">
        <v>0</v>
      </c>
      <c r="U156" s="2">
        <v>0</v>
      </c>
      <c r="V156" s="5">
        <v>43951</v>
      </c>
      <c r="W156" s="2" t="s">
        <v>1561</v>
      </c>
      <c r="IW156" s="7"/>
    </row>
    <row r="157" spans="1:257" ht="15.75" thickBot="1" x14ac:dyDescent="0.3">
      <c r="A157" s="54">
        <v>147</v>
      </c>
      <c r="B157" s="55" t="s">
        <v>1384</v>
      </c>
      <c r="C157" s="2" t="s">
        <v>33</v>
      </c>
      <c r="D157" s="2">
        <v>0</v>
      </c>
      <c r="E157" s="2" t="s">
        <v>41</v>
      </c>
      <c r="F157" s="4" t="s">
        <v>104</v>
      </c>
      <c r="G157" s="4" t="s">
        <v>864</v>
      </c>
      <c r="H157" s="2" t="s">
        <v>1509</v>
      </c>
      <c r="I157" s="4">
        <v>34297</v>
      </c>
      <c r="J157" s="2" t="s">
        <v>44</v>
      </c>
      <c r="K157" s="2" t="s">
        <v>45</v>
      </c>
      <c r="L157" s="22">
        <v>1</v>
      </c>
      <c r="M157" s="4">
        <v>15842436</v>
      </c>
      <c r="N157" s="2" t="s">
        <v>57</v>
      </c>
      <c r="O157" s="2" t="s">
        <v>1552</v>
      </c>
      <c r="P157" s="24" t="s">
        <v>1513</v>
      </c>
      <c r="Q157" s="5">
        <v>43951</v>
      </c>
      <c r="R157" s="2" t="s">
        <v>57</v>
      </c>
      <c r="S157" s="2" t="s">
        <v>1552</v>
      </c>
      <c r="T157" s="2">
        <v>0</v>
      </c>
      <c r="U157" s="2">
        <v>0</v>
      </c>
      <c r="V157" s="5">
        <v>43951</v>
      </c>
      <c r="W157" s="2" t="s">
        <v>1561</v>
      </c>
      <c r="IW157" s="7"/>
    </row>
    <row r="158" spans="1:257" ht="15.75" thickBot="1" x14ac:dyDescent="0.3">
      <c r="A158" s="54">
        <v>148</v>
      </c>
      <c r="B158" s="55" t="s">
        <v>1385</v>
      </c>
      <c r="C158" s="2" t="s">
        <v>33</v>
      </c>
      <c r="D158" s="2">
        <v>0</v>
      </c>
      <c r="E158" s="2" t="s">
        <v>41</v>
      </c>
      <c r="F158" s="4" t="s">
        <v>106</v>
      </c>
      <c r="G158" s="4" t="s">
        <v>902</v>
      </c>
      <c r="H158" s="2" t="s">
        <v>1509</v>
      </c>
      <c r="I158" s="4">
        <v>93401</v>
      </c>
      <c r="J158" s="2" t="s">
        <v>44</v>
      </c>
      <c r="K158" s="2" t="s">
        <v>45</v>
      </c>
      <c r="L158" s="22">
        <v>6</v>
      </c>
      <c r="M158" s="4">
        <v>151116505</v>
      </c>
      <c r="N158" s="2" t="s">
        <v>57</v>
      </c>
      <c r="O158" s="2" t="s">
        <v>1552</v>
      </c>
      <c r="P158" s="24" t="s">
        <v>1513</v>
      </c>
      <c r="Q158" s="5">
        <v>43951</v>
      </c>
      <c r="R158" s="2" t="s">
        <v>57</v>
      </c>
      <c r="S158" s="2" t="s">
        <v>1552</v>
      </c>
      <c r="T158" s="2">
        <v>0</v>
      </c>
      <c r="U158" s="2">
        <v>0</v>
      </c>
      <c r="V158" s="5">
        <v>43951</v>
      </c>
      <c r="W158" s="2" t="s">
        <v>1561</v>
      </c>
      <c r="IW158" s="7"/>
    </row>
    <row r="159" spans="1:257" ht="15.75" thickBot="1" x14ac:dyDescent="0.3">
      <c r="A159" s="54">
        <v>149</v>
      </c>
      <c r="B159" s="55" t="s">
        <v>1386</v>
      </c>
      <c r="C159" s="2" t="s">
        <v>33</v>
      </c>
      <c r="D159" s="2">
        <v>0</v>
      </c>
      <c r="E159" s="2" t="s">
        <v>41</v>
      </c>
      <c r="F159" s="4" t="s">
        <v>106</v>
      </c>
      <c r="G159" s="4" t="s">
        <v>935</v>
      </c>
      <c r="H159" s="2" t="s">
        <v>1509</v>
      </c>
      <c r="I159" s="4">
        <v>672</v>
      </c>
      <c r="J159" s="2" t="s">
        <v>44</v>
      </c>
      <c r="K159" s="2" t="s">
        <v>45</v>
      </c>
      <c r="L159" s="22">
        <v>5</v>
      </c>
      <c r="M159" s="4">
        <v>798405</v>
      </c>
      <c r="N159" s="2" t="s">
        <v>57</v>
      </c>
      <c r="O159" s="2" t="s">
        <v>1552</v>
      </c>
      <c r="P159" s="24" t="s">
        <v>1513</v>
      </c>
      <c r="Q159" s="5">
        <v>43951</v>
      </c>
      <c r="R159" s="2" t="s">
        <v>57</v>
      </c>
      <c r="S159" s="2" t="s">
        <v>1552</v>
      </c>
      <c r="T159" s="2">
        <v>0</v>
      </c>
      <c r="U159" s="2">
        <v>0</v>
      </c>
      <c r="V159" s="5">
        <v>43951</v>
      </c>
      <c r="W159" s="2" t="s">
        <v>1561</v>
      </c>
      <c r="IW159" s="7"/>
    </row>
    <row r="160" spans="1:257" ht="15.75" thickBot="1" x14ac:dyDescent="0.3">
      <c r="A160" s="54">
        <v>150</v>
      </c>
      <c r="B160" s="55" t="s">
        <v>1387</v>
      </c>
      <c r="C160" s="2" t="s">
        <v>33</v>
      </c>
      <c r="D160" s="2">
        <v>0</v>
      </c>
      <c r="E160" s="2" t="s">
        <v>41</v>
      </c>
      <c r="F160" s="4" t="s">
        <v>106</v>
      </c>
      <c r="G160" s="4" t="s">
        <v>938</v>
      </c>
      <c r="H160" s="2" t="s">
        <v>1509</v>
      </c>
      <c r="I160" s="4">
        <v>4337</v>
      </c>
      <c r="J160" s="2" t="s">
        <v>44</v>
      </c>
      <c r="K160" s="2" t="s">
        <v>45</v>
      </c>
      <c r="L160" s="22">
        <v>1</v>
      </c>
      <c r="M160" s="4">
        <v>1971653</v>
      </c>
      <c r="N160" s="2" t="s">
        <v>57</v>
      </c>
      <c r="O160" s="2" t="s">
        <v>1552</v>
      </c>
      <c r="P160" s="24" t="s">
        <v>1513</v>
      </c>
      <c r="Q160" s="5">
        <v>43951</v>
      </c>
      <c r="R160" s="2" t="s">
        <v>57</v>
      </c>
      <c r="S160" s="2" t="s">
        <v>1552</v>
      </c>
      <c r="T160" s="2">
        <v>0</v>
      </c>
      <c r="U160" s="2">
        <v>0</v>
      </c>
      <c r="V160" s="5">
        <v>43951</v>
      </c>
      <c r="W160" s="2" t="s">
        <v>1561</v>
      </c>
      <c r="IW160" s="7"/>
    </row>
    <row r="161" spans="1:257" ht="15.75" thickBot="1" x14ac:dyDescent="0.3">
      <c r="A161" s="54">
        <v>151</v>
      </c>
      <c r="B161" s="55" t="s">
        <v>1388</v>
      </c>
      <c r="C161" s="2" t="s">
        <v>33</v>
      </c>
      <c r="D161" s="2">
        <v>0</v>
      </c>
      <c r="E161" s="2" t="s">
        <v>41</v>
      </c>
      <c r="F161" s="4" t="s">
        <v>124</v>
      </c>
      <c r="G161" s="4" t="s">
        <v>1205</v>
      </c>
      <c r="H161" s="2" t="s">
        <v>1509</v>
      </c>
      <c r="I161" s="4">
        <v>10938</v>
      </c>
      <c r="J161" s="2" t="s">
        <v>44</v>
      </c>
      <c r="K161" s="2" t="s">
        <v>45</v>
      </c>
      <c r="L161" s="22">
        <v>4</v>
      </c>
      <c r="M161" s="4">
        <v>10567782</v>
      </c>
      <c r="N161" s="2" t="s">
        <v>57</v>
      </c>
      <c r="O161" s="2" t="s">
        <v>1552</v>
      </c>
      <c r="P161" s="24" t="s">
        <v>1513</v>
      </c>
      <c r="Q161" s="5">
        <v>43951</v>
      </c>
      <c r="R161" s="2" t="s">
        <v>57</v>
      </c>
      <c r="S161" s="2" t="s">
        <v>1552</v>
      </c>
      <c r="T161" s="2">
        <v>0</v>
      </c>
      <c r="U161" s="2">
        <v>0</v>
      </c>
      <c r="V161" s="5">
        <v>43951</v>
      </c>
      <c r="W161" s="2" t="s">
        <v>1561</v>
      </c>
      <c r="IW161" s="7"/>
    </row>
    <row r="162" spans="1:257" ht="15.75" thickBot="1" x14ac:dyDescent="0.3">
      <c r="A162" s="54">
        <v>152</v>
      </c>
      <c r="B162" s="55" t="s">
        <v>1389</v>
      </c>
      <c r="C162" s="2" t="s">
        <v>33</v>
      </c>
      <c r="D162" s="2">
        <v>0</v>
      </c>
      <c r="E162" s="2" t="s">
        <v>41</v>
      </c>
      <c r="F162" s="4" t="s">
        <v>124</v>
      </c>
      <c r="G162" s="4" t="s">
        <v>1207</v>
      </c>
      <c r="H162" s="2" t="s">
        <v>1509</v>
      </c>
      <c r="I162" s="4">
        <v>54912</v>
      </c>
      <c r="J162" s="2" t="s">
        <v>44</v>
      </c>
      <c r="K162" s="2" t="s">
        <v>45</v>
      </c>
      <c r="L162" s="22">
        <v>3</v>
      </c>
      <c r="M162" s="4">
        <v>97132348</v>
      </c>
      <c r="N162" s="2" t="s">
        <v>57</v>
      </c>
      <c r="O162" s="2" t="s">
        <v>1552</v>
      </c>
      <c r="P162" s="24" t="s">
        <v>1513</v>
      </c>
      <c r="Q162" s="5">
        <v>43951</v>
      </c>
      <c r="R162" s="2" t="s">
        <v>57</v>
      </c>
      <c r="S162" s="2" t="s">
        <v>1552</v>
      </c>
      <c r="T162" s="2">
        <v>0</v>
      </c>
      <c r="U162" s="2">
        <v>0</v>
      </c>
      <c r="V162" s="5">
        <v>43951</v>
      </c>
      <c r="W162" s="2" t="s">
        <v>1561</v>
      </c>
      <c r="IW162" s="7"/>
    </row>
    <row r="163" spans="1:257" ht="15.75" thickBot="1" x14ac:dyDescent="0.3">
      <c r="A163" s="54">
        <v>153</v>
      </c>
      <c r="B163" s="55" t="s">
        <v>1390</v>
      </c>
      <c r="C163" s="2" t="s">
        <v>33</v>
      </c>
      <c r="D163" s="2">
        <v>0</v>
      </c>
      <c r="E163" s="2" t="s">
        <v>41</v>
      </c>
      <c r="F163" s="4" t="s">
        <v>124</v>
      </c>
      <c r="G163" s="4" t="s">
        <v>1208</v>
      </c>
      <c r="H163" s="2" t="s">
        <v>1509</v>
      </c>
      <c r="I163" s="4">
        <v>20393</v>
      </c>
      <c r="J163" s="2" t="s">
        <v>44</v>
      </c>
      <c r="K163" s="2" t="s">
        <v>45</v>
      </c>
      <c r="L163" s="22">
        <v>5</v>
      </c>
      <c r="M163" s="4">
        <v>20674386</v>
      </c>
      <c r="N163" s="2" t="s">
        <v>57</v>
      </c>
      <c r="O163" s="2" t="s">
        <v>1552</v>
      </c>
      <c r="P163" s="24" t="s">
        <v>1513</v>
      </c>
      <c r="Q163" s="5">
        <v>43951</v>
      </c>
      <c r="R163" s="2" t="s">
        <v>57</v>
      </c>
      <c r="S163" s="2" t="s">
        <v>1552</v>
      </c>
      <c r="T163" s="2">
        <v>0</v>
      </c>
      <c r="U163" s="2">
        <v>0</v>
      </c>
      <c r="V163" s="5">
        <v>43951</v>
      </c>
      <c r="W163" s="2" t="s">
        <v>1561</v>
      </c>
      <c r="IW163" s="7"/>
    </row>
    <row r="164" spans="1:257" ht="15.75" thickBot="1" x14ac:dyDescent="0.3">
      <c r="A164" s="54">
        <v>154</v>
      </c>
      <c r="B164" s="55" t="s">
        <v>1391</v>
      </c>
      <c r="C164" s="2" t="s">
        <v>33</v>
      </c>
      <c r="D164" s="2">
        <v>0</v>
      </c>
      <c r="E164" s="2" t="s">
        <v>41</v>
      </c>
      <c r="F164" s="4" t="s">
        <v>124</v>
      </c>
      <c r="G164" s="4" t="s">
        <v>1209</v>
      </c>
      <c r="H164" s="2" t="s">
        <v>1509</v>
      </c>
      <c r="I164" s="4">
        <v>864</v>
      </c>
      <c r="J164" s="2" t="s">
        <v>44</v>
      </c>
      <c r="K164" s="2" t="s">
        <v>45</v>
      </c>
      <c r="L164" s="22">
        <v>8</v>
      </c>
      <c r="M164" s="4">
        <v>4552312</v>
      </c>
      <c r="N164" s="2" t="s">
        <v>57</v>
      </c>
      <c r="O164" s="2" t="s">
        <v>1552</v>
      </c>
      <c r="P164" s="24" t="s">
        <v>1513</v>
      </c>
      <c r="Q164" s="5">
        <v>43951</v>
      </c>
      <c r="R164" s="2" t="s">
        <v>57</v>
      </c>
      <c r="S164" s="2" t="s">
        <v>1552</v>
      </c>
      <c r="T164" s="2">
        <v>0</v>
      </c>
      <c r="U164" s="2">
        <v>0</v>
      </c>
      <c r="V164" s="5">
        <v>43951</v>
      </c>
      <c r="W164" s="2" t="s">
        <v>1561</v>
      </c>
      <c r="IW164" s="7"/>
    </row>
    <row r="165" spans="1:257" ht="15.75" thickBot="1" x14ac:dyDescent="0.3">
      <c r="A165" s="54">
        <v>155</v>
      </c>
      <c r="B165" s="55" t="s">
        <v>1392</v>
      </c>
      <c r="C165" s="2" t="s">
        <v>33</v>
      </c>
      <c r="D165" s="2">
        <v>0</v>
      </c>
      <c r="E165" s="2" t="s">
        <v>41</v>
      </c>
      <c r="F165" s="4" t="s">
        <v>124</v>
      </c>
      <c r="G165" s="4" t="s">
        <v>1214</v>
      </c>
      <c r="H165" s="2" t="s">
        <v>1509</v>
      </c>
      <c r="I165" s="4">
        <v>19724</v>
      </c>
      <c r="J165" s="2" t="s">
        <v>44</v>
      </c>
      <c r="K165" s="2" t="s">
        <v>45</v>
      </c>
      <c r="L165" s="22">
        <v>3</v>
      </c>
      <c r="M165" s="4">
        <v>37015819</v>
      </c>
      <c r="N165" s="2" t="s">
        <v>57</v>
      </c>
      <c r="O165" s="2" t="s">
        <v>1552</v>
      </c>
      <c r="P165" s="24" t="s">
        <v>1513</v>
      </c>
      <c r="Q165" s="5">
        <v>43951</v>
      </c>
      <c r="R165" s="2" t="s">
        <v>57</v>
      </c>
      <c r="S165" s="2" t="s">
        <v>1552</v>
      </c>
      <c r="T165" s="2">
        <v>0</v>
      </c>
      <c r="U165" s="2">
        <v>0</v>
      </c>
      <c r="V165" s="5">
        <v>43951</v>
      </c>
      <c r="W165" s="2" t="s">
        <v>1561</v>
      </c>
      <c r="IW165" s="7"/>
    </row>
    <row r="166" spans="1:257" ht="15.75" thickBot="1" x14ac:dyDescent="0.3">
      <c r="A166" s="54">
        <v>156</v>
      </c>
      <c r="B166" s="55" t="s">
        <v>1393</v>
      </c>
      <c r="C166" s="2" t="s">
        <v>33</v>
      </c>
      <c r="D166" s="2">
        <v>0</v>
      </c>
      <c r="E166" s="2" t="s">
        <v>41</v>
      </c>
      <c r="F166" s="4" t="s">
        <v>124</v>
      </c>
      <c r="G166" s="4" t="s">
        <v>1216</v>
      </c>
      <c r="H166" s="2" t="s">
        <v>1509</v>
      </c>
      <c r="I166" s="4">
        <v>2385</v>
      </c>
      <c r="J166" s="2" t="s">
        <v>44</v>
      </c>
      <c r="K166" s="2" t="s">
        <v>45</v>
      </c>
      <c r="L166" s="22">
        <v>5</v>
      </c>
      <c r="M166" s="4">
        <v>6412935</v>
      </c>
      <c r="N166" s="2" t="s">
        <v>57</v>
      </c>
      <c r="O166" s="2" t="s">
        <v>1552</v>
      </c>
      <c r="P166" s="24" t="s">
        <v>1513</v>
      </c>
      <c r="Q166" s="5">
        <v>43951</v>
      </c>
      <c r="R166" s="2" t="s">
        <v>57</v>
      </c>
      <c r="S166" s="2" t="s">
        <v>1552</v>
      </c>
      <c r="T166" s="2">
        <v>0</v>
      </c>
      <c r="U166" s="2">
        <v>0</v>
      </c>
      <c r="V166" s="5">
        <v>43951</v>
      </c>
      <c r="W166" s="2" t="s">
        <v>1561</v>
      </c>
      <c r="IW166" s="7"/>
    </row>
    <row r="167" spans="1:257" ht="15.75" thickBot="1" x14ac:dyDescent="0.3">
      <c r="A167" s="54">
        <v>157</v>
      </c>
      <c r="B167" s="55" t="s">
        <v>1394</v>
      </c>
      <c r="C167" s="2" t="s">
        <v>33</v>
      </c>
      <c r="D167" s="2">
        <v>0</v>
      </c>
      <c r="E167" s="2" t="s">
        <v>41</v>
      </c>
      <c r="F167" s="4" t="s">
        <v>124</v>
      </c>
      <c r="G167" s="4" t="s">
        <v>1217</v>
      </c>
      <c r="H167" s="2" t="s">
        <v>1509</v>
      </c>
      <c r="I167" s="4">
        <v>23274</v>
      </c>
      <c r="J167" s="2" t="s">
        <v>44</v>
      </c>
      <c r="K167" s="2" t="s">
        <v>45</v>
      </c>
      <c r="L167" s="22">
        <v>6</v>
      </c>
      <c r="M167" s="4">
        <v>29722810</v>
      </c>
      <c r="N167" s="2" t="s">
        <v>57</v>
      </c>
      <c r="O167" s="2" t="s">
        <v>1552</v>
      </c>
      <c r="P167" s="24" t="s">
        <v>1513</v>
      </c>
      <c r="Q167" s="5">
        <v>43951</v>
      </c>
      <c r="R167" s="2" t="s">
        <v>57</v>
      </c>
      <c r="S167" s="2" t="s">
        <v>1552</v>
      </c>
      <c r="T167" s="2">
        <v>0</v>
      </c>
      <c r="U167" s="2">
        <v>0</v>
      </c>
      <c r="V167" s="5">
        <v>43951</v>
      </c>
      <c r="W167" s="2" t="s">
        <v>1561</v>
      </c>
      <c r="IW167" s="7"/>
    </row>
    <row r="168" spans="1:257" ht="15.75" thickBot="1" x14ac:dyDescent="0.3">
      <c r="A168" s="54">
        <v>158</v>
      </c>
      <c r="B168" s="55" t="s">
        <v>1395</v>
      </c>
      <c r="C168" s="2" t="s">
        <v>33</v>
      </c>
      <c r="D168" s="2">
        <v>0</v>
      </c>
      <c r="E168" s="2" t="s">
        <v>41</v>
      </c>
      <c r="F168" s="4" t="s">
        <v>112</v>
      </c>
      <c r="G168" s="4" t="s">
        <v>977</v>
      </c>
      <c r="H168" s="2" t="s">
        <v>1509</v>
      </c>
      <c r="I168" s="4">
        <v>143566</v>
      </c>
      <c r="J168" s="2" t="s">
        <v>44</v>
      </c>
      <c r="K168" s="2" t="s">
        <v>45</v>
      </c>
      <c r="L168" s="22">
        <v>4</v>
      </c>
      <c r="M168" s="4">
        <v>205363821</v>
      </c>
      <c r="N168" s="2" t="s">
        <v>57</v>
      </c>
      <c r="O168" s="2" t="s">
        <v>1552</v>
      </c>
      <c r="P168" s="24" t="s">
        <v>1513</v>
      </c>
      <c r="Q168" s="5">
        <v>43951</v>
      </c>
      <c r="R168" s="2" t="s">
        <v>57</v>
      </c>
      <c r="S168" s="2" t="s">
        <v>1552</v>
      </c>
      <c r="T168" s="2">
        <v>0</v>
      </c>
      <c r="U168" s="2">
        <v>0</v>
      </c>
      <c r="V168" s="5">
        <v>43951</v>
      </c>
      <c r="W168" s="2" t="s">
        <v>1561</v>
      </c>
      <c r="IW168" s="7"/>
    </row>
    <row r="169" spans="1:257" ht="15.75" thickBot="1" x14ac:dyDescent="0.3">
      <c r="A169" s="54">
        <v>159</v>
      </c>
      <c r="B169" s="55" t="s">
        <v>1396</v>
      </c>
      <c r="C169" s="2" t="s">
        <v>33</v>
      </c>
      <c r="D169" s="2">
        <v>0</v>
      </c>
      <c r="E169" s="2" t="s">
        <v>41</v>
      </c>
      <c r="F169" s="4" t="s">
        <v>112</v>
      </c>
      <c r="G169" s="4" t="s">
        <v>990</v>
      </c>
      <c r="H169" s="2" t="s">
        <v>1509</v>
      </c>
      <c r="I169" s="4">
        <v>18151</v>
      </c>
      <c r="J169" s="2" t="s">
        <v>44</v>
      </c>
      <c r="K169" s="2" t="s">
        <v>45</v>
      </c>
      <c r="L169" s="22">
        <v>5</v>
      </c>
      <c r="M169" s="4">
        <v>58301633</v>
      </c>
      <c r="N169" s="2" t="s">
        <v>57</v>
      </c>
      <c r="O169" s="2" t="s">
        <v>1552</v>
      </c>
      <c r="P169" s="24" t="s">
        <v>1513</v>
      </c>
      <c r="Q169" s="5">
        <v>43951</v>
      </c>
      <c r="R169" s="2" t="s">
        <v>57</v>
      </c>
      <c r="S169" s="2" t="s">
        <v>1552</v>
      </c>
      <c r="T169" s="2">
        <v>0</v>
      </c>
      <c r="U169" s="2">
        <v>0</v>
      </c>
      <c r="V169" s="5">
        <v>43951</v>
      </c>
      <c r="W169" s="2" t="s">
        <v>1561</v>
      </c>
      <c r="IW169" s="7"/>
    </row>
    <row r="170" spans="1:257" ht="15.75" thickBot="1" x14ac:dyDescent="0.3">
      <c r="A170" s="54">
        <v>160</v>
      </c>
      <c r="B170" s="55" t="s">
        <v>1397</v>
      </c>
      <c r="C170" s="2" t="s">
        <v>33</v>
      </c>
      <c r="D170" s="2">
        <v>0</v>
      </c>
      <c r="E170" s="2" t="s">
        <v>41</v>
      </c>
      <c r="F170" s="4" t="s">
        <v>112</v>
      </c>
      <c r="G170" s="4" t="s">
        <v>1035</v>
      </c>
      <c r="H170" s="2" t="s">
        <v>1509</v>
      </c>
      <c r="I170" s="4">
        <v>11254</v>
      </c>
      <c r="J170" s="2" t="s">
        <v>44</v>
      </c>
      <c r="K170" s="2" t="s">
        <v>45</v>
      </c>
      <c r="L170" s="22">
        <v>4</v>
      </c>
      <c r="M170" s="4">
        <v>13283508</v>
      </c>
      <c r="N170" s="2" t="s">
        <v>57</v>
      </c>
      <c r="O170" s="2" t="s">
        <v>1552</v>
      </c>
      <c r="P170" s="24" t="s">
        <v>1513</v>
      </c>
      <c r="Q170" s="5">
        <v>43951</v>
      </c>
      <c r="R170" s="2" t="s">
        <v>57</v>
      </c>
      <c r="S170" s="2" t="s">
        <v>1552</v>
      </c>
      <c r="T170" s="2">
        <v>0</v>
      </c>
      <c r="U170" s="2">
        <v>0</v>
      </c>
      <c r="V170" s="5">
        <v>43951</v>
      </c>
      <c r="W170" s="2" t="s">
        <v>1561</v>
      </c>
      <c r="IW170" s="7"/>
    </row>
    <row r="171" spans="1:257" ht="15.75" thickBot="1" x14ac:dyDescent="0.3">
      <c r="A171" s="54">
        <v>161</v>
      </c>
      <c r="B171" s="55" t="s">
        <v>1398</v>
      </c>
      <c r="C171" s="2" t="s">
        <v>33</v>
      </c>
      <c r="D171" s="2">
        <v>0</v>
      </c>
      <c r="E171" s="2" t="s">
        <v>41</v>
      </c>
      <c r="F171" s="4" t="s">
        <v>112</v>
      </c>
      <c r="G171" s="4" t="s">
        <v>1036</v>
      </c>
      <c r="H171" s="2" t="s">
        <v>1509</v>
      </c>
      <c r="I171" s="4">
        <v>72594</v>
      </c>
      <c r="J171" s="2" t="s">
        <v>44</v>
      </c>
      <c r="K171" s="2" t="s">
        <v>45</v>
      </c>
      <c r="L171" s="22">
        <v>5</v>
      </c>
      <c r="M171" s="4">
        <v>91136513</v>
      </c>
      <c r="N171" s="2" t="s">
        <v>57</v>
      </c>
      <c r="O171" s="2" t="s">
        <v>1552</v>
      </c>
      <c r="P171" s="24" t="s">
        <v>1513</v>
      </c>
      <c r="Q171" s="5">
        <v>43951</v>
      </c>
      <c r="R171" s="2" t="s">
        <v>57</v>
      </c>
      <c r="S171" s="2" t="s">
        <v>1552</v>
      </c>
      <c r="T171" s="2">
        <v>0</v>
      </c>
      <c r="U171" s="2">
        <v>0</v>
      </c>
      <c r="V171" s="5">
        <v>43951</v>
      </c>
      <c r="W171" s="2" t="s">
        <v>1561</v>
      </c>
      <c r="IW171" s="7"/>
    </row>
    <row r="172" spans="1:257" ht="15.75" thickBot="1" x14ac:dyDescent="0.3">
      <c r="A172" s="54">
        <v>162</v>
      </c>
      <c r="B172" s="55" t="s">
        <v>1399</v>
      </c>
      <c r="C172" s="2" t="s">
        <v>33</v>
      </c>
      <c r="D172" s="2">
        <v>0</v>
      </c>
      <c r="E172" s="2" t="s">
        <v>41</v>
      </c>
      <c r="F172" s="4" t="s">
        <v>112</v>
      </c>
      <c r="G172" s="4" t="s">
        <v>1037</v>
      </c>
      <c r="H172" s="2" t="s">
        <v>1509</v>
      </c>
      <c r="I172" s="4">
        <v>521850</v>
      </c>
      <c r="J172" s="2" t="s">
        <v>44</v>
      </c>
      <c r="K172" s="2" t="s">
        <v>45</v>
      </c>
      <c r="L172" s="4">
        <v>5</v>
      </c>
      <c r="M172" s="4">
        <v>1780112723</v>
      </c>
      <c r="N172" s="2" t="s">
        <v>57</v>
      </c>
      <c r="O172" s="2" t="s">
        <v>1552</v>
      </c>
      <c r="P172" s="24" t="s">
        <v>1513</v>
      </c>
      <c r="Q172" s="5">
        <v>43951</v>
      </c>
      <c r="R172" s="2" t="s">
        <v>57</v>
      </c>
      <c r="S172" s="2" t="s">
        <v>1552</v>
      </c>
      <c r="T172" s="2">
        <v>0</v>
      </c>
      <c r="U172" s="2">
        <v>0</v>
      </c>
      <c r="V172" s="5">
        <v>43951</v>
      </c>
      <c r="W172" s="2" t="s">
        <v>1561</v>
      </c>
      <c r="IW172" s="7"/>
    </row>
    <row r="173" spans="1:257" ht="15.75" thickBot="1" x14ac:dyDescent="0.3">
      <c r="A173" s="54">
        <v>163</v>
      </c>
      <c r="B173" s="55" t="s">
        <v>1400</v>
      </c>
      <c r="C173" s="2" t="s">
        <v>33</v>
      </c>
      <c r="D173" s="2">
        <v>0</v>
      </c>
      <c r="E173" s="2" t="s">
        <v>41</v>
      </c>
      <c r="F173" s="4" t="s">
        <v>112</v>
      </c>
      <c r="G173" s="4" t="s">
        <v>1044</v>
      </c>
      <c r="H173" s="2" t="s">
        <v>1509</v>
      </c>
      <c r="I173" s="4">
        <v>129802</v>
      </c>
      <c r="J173" s="2" t="s">
        <v>44</v>
      </c>
      <c r="K173" s="2" t="s">
        <v>45</v>
      </c>
      <c r="L173" s="4">
        <v>6</v>
      </c>
      <c r="M173" s="4">
        <v>486994620</v>
      </c>
      <c r="N173" s="2" t="s">
        <v>57</v>
      </c>
      <c r="O173" s="2" t="s">
        <v>1552</v>
      </c>
      <c r="P173" s="24" t="s">
        <v>1513</v>
      </c>
      <c r="Q173" s="5">
        <v>43951</v>
      </c>
      <c r="R173" s="2" t="s">
        <v>57</v>
      </c>
      <c r="S173" s="2" t="s">
        <v>1552</v>
      </c>
      <c r="T173" s="2">
        <v>0</v>
      </c>
      <c r="U173" s="2">
        <v>0</v>
      </c>
      <c r="V173" s="5">
        <v>43951</v>
      </c>
      <c r="W173" s="2" t="s">
        <v>1561</v>
      </c>
      <c r="IW173" s="7"/>
    </row>
    <row r="174" spans="1:257" ht="15.75" thickBot="1" x14ac:dyDescent="0.3">
      <c r="A174" s="54">
        <v>164</v>
      </c>
      <c r="B174" s="55" t="s">
        <v>1401</v>
      </c>
      <c r="C174" s="2" t="s">
        <v>33</v>
      </c>
      <c r="D174" s="2">
        <v>0</v>
      </c>
      <c r="E174" s="2" t="s">
        <v>41</v>
      </c>
      <c r="F174" s="4" t="s">
        <v>112</v>
      </c>
      <c r="G174" s="4" t="s">
        <v>1047</v>
      </c>
      <c r="H174" s="2" t="s">
        <v>1509</v>
      </c>
      <c r="I174" s="4">
        <v>1280</v>
      </c>
      <c r="J174" s="2" t="s">
        <v>44</v>
      </c>
      <c r="K174" s="2" t="s">
        <v>45</v>
      </c>
      <c r="L174" s="4">
        <v>5</v>
      </c>
      <c r="M174" s="4">
        <v>1285945</v>
      </c>
      <c r="N174" s="2" t="s">
        <v>57</v>
      </c>
      <c r="O174" s="2" t="s">
        <v>1552</v>
      </c>
      <c r="P174" s="24" t="s">
        <v>1513</v>
      </c>
      <c r="Q174" s="5">
        <v>43951</v>
      </c>
      <c r="R174" s="2" t="s">
        <v>57</v>
      </c>
      <c r="S174" s="2" t="s">
        <v>1552</v>
      </c>
      <c r="T174" s="2">
        <v>0</v>
      </c>
      <c r="U174" s="2">
        <v>0</v>
      </c>
      <c r="V174" s="5">
        <v>43951</v>
      </c>
      <c r="W174" s="2" t="s">
        <v>1561</v>
      </c>
      <c r="IW174" s="7"/>
    </row>
    <row r="175" spans="1:257" ht="15.75" thickBot="1" x14ac:dyDescent="0.3">
      <c r="A175" s="54">
        <v>165</v>
      </c>
      <c r="B175" s="55" t="s">
        <v>1402</v>
      </c>
      <c r="C175" s="2" t="s">
        <v>33</v>
      </c>
      <c r="D175" s="2">
        <v>0</v>
      </c>
      <c r="E175" s="2" t="s">
        <v>41</v>
      </c>
      <c r="F175" s="2" t="s">
        <v>114</v>
      </c>
      <c r="G175" s="2" t="s">
        <v>1061</v>
      </c>
      <c r="H175" s="2" t="s">
        <v>1509</v>
      </c>
      <c r="I175" s="4">
        <v>1158357</v>
      </c>
      <c r="J175" s="2" t="s">
        <v>44</v>
      </c>
      <c r="K175" s="2" t="s">
        <v>45</v>
      </c>
      <c r="L175" s="4">
        <v>4</v>
      </c>
      <c r="M175" s="4">
        <v>1113832043</v>
      </c>
      <c r="N175" s="2" t="s">
        <v>57</v>
      </c>
      <c r="O175" s="2" t="s">
        <v>1552</v>
      </c>
      <c r="P175" s="24" t="s">
        <v>1513</v>
      </c>
      <c r="Q175" s="5">
        <v>43951</v>
      </c>
      <c r="R175" s="2" t="s">
        <v>57</v>
      </c>
      <c r="S175" s="2" t="s">
        <v>1552</v>
      </c>
      <c r="T175" s="2">
        <v>0</v>
      </c>
      <c r="U175" s="2">
        <v>0</v>
      </c>
      <c r="V175" s="5">
        <v>43951</v>
      </c>
      <c r="W175" s="2" t="s">
        <v>1561</v>
      </c>
      <c r="IW175" s="7"/>
    </row>
    <row r="176" spans="1:257" ht="15.75" thickBot="1" x14ac:dyDescent="0.3">
      <c r="A176" s="54">
        <v>166</v>
      </c>
      <c r="B176" s="55" t="s">
        <v>1403</v>
      </c>
      <c r="C176" s="2" t="s">
        <v>33</v>
      </c>
      <c r="D176" s="2">
        <v>0</v>
      </c>
      <c r="E176" s="2" t="s">
        <v>41</v>
      </c>
      <c r="F176" s="2" t="s">
        <v>114</v>
      </c>
      <c r="G176" s="2" t="s">
        <v>1069</v>
      </c>
      <c r="H176" s="2" t="s">
        <v>1509</v>
      </c>
      <c r="I176" s="4">
        <v>1159123</v>
      </c>
      <c r="J176" s="2" t="s">
        <v>44</v>
      </c>
      <c r="K176" s="2" t="s">
        <v>45</v>
      </c>
      <c r="L176" s="4">
        <v>4</v>
      </c>
      <c r="M176" s="4">
        <v>1212538485</v>
      </c>
      <c r="N176" s="2" t="s">
        <v>57</v>
      </c>
      <c r="O176" s="2" t="s">
        <v>1552</v>
      </c>
      <c r="P176" s="24" t="s">
        <v>1513</v>
      </c>
      <c r="Q176" s="5">
        <v>43951</v>
      </c>
      <c r="R176" s="2" t="s">
        <v>57</v>
      </c>
      <c r="S176" s="2" t="s">
        <v>1552</v>
      </c>
      <c r="T176" s="2">
        <v>0</v>
      </c>
      <c r="U176" s="2">
        <v>0</v>
      </c>
      <c r="V176" s="5">
        <v>43951</v>
      </c>
      <c r="W176" s="2" t="s">
        <v>1561</v>
      </c>
      <c r="IW176" s="7"/>
    </row>
    <row r="177" spans="1:257" ht="15.75" thickBot="1" x14ac:dyDescent="0.3">
      <c r="A177" s="54">
        <v>167</v>
      </c>
      <c r="B177" s="55" t="s">
        <v>1404</v>
      </c>
      <c r="C177" s="2" t="s">
        <v>33</v>
      </c>
      <c r="D177" s="2">
        <v>0</v>
      </c>
      <c r="E177" s="2" t="s">
        <v>41</v>
      </c>
      <c r="F177" s="2" t="s">
        <v>114</v>
      </c>
      <c r="G177" s="2" t="s">
        <v>1070</v>
      </c>
      <c r="H177" s="2" t="s">
        <v>1509</v>
      </c>
      <c r="I177" s="4">
        <v>10753</v>
      </c>
      <c r="J177" s="2" t="s">
        <v>44</v>
      </c>
      <c r="K177" s="2" t="s">
        <v>45</v>
      </c>
      <c r="L177" s="4">
        <v>5</v>
      </c>
      <c r="M177" s="4">
        <v>11328436</v>
      </c>
      <c r="N177" s="2" t="s">
        <v>57</v>
      </c>
      <c r="O177" s="2" t="s">
        <v>1552</v>
      </c>
      <c r="P177" s="24" t="s">
        <v>1513</v>
      </c>
      <c r="Q177" s="5">
        <v>43951</v>
      </c>
      <c r="R177" s="2" t="s">
        <v>57</v>
      </c>
      <c r="S177" s="2" t="s">
        <v>1552</v>
      </c>
      <c r="T177" s="2">
        <v>0</v>
      </c>
      <c r="U177" s="2">
        <v>0</v>
      </c>
      <c r="V177" s="5">
        <v>43951</v>
      </c>
      <c r="W177" s="2" t="s">
        <v>1561</v>
      </c>
      <c r="IW177" s="7"/>
    </row>
    <row r="178" spans="1:257" ht="15.75" thickBot="1" x14ac:dyDescent="0.3">
      <c r="A178" s="54">
        <v>168</v>
      </c>
      <c r="B178" s="55" t="s">
        <v>1488</v>
      </c>
      <c r="C178" s="2" t="s">
        <v>33</v>
      </c>
      <c r="D178" s="2">
        <v>0</v>
      </c>
      <c r="E178" s="2" t="s">
        <v>41</v>
      </c>
      <c r="F178" s="2" t="s">
        <v>114</v>
      </c>
      <c r="G178" s="2" t="s">
        <v>1073</v>
      </c>
      <c r="H178" s="2" t="s">
        <v>1509</v>
      </c>
      <c r="I178" s="4">
        <v>959500</v>
      </c>
      <c r="J178" s="2" t="s">
        <v>44</v>
      </c>
      <c r="K178" s="2" t="s">
        <v>45</v>
      </c>
      <c r="L178" s="22">
        <v>4</v>
      </c>
      <c r="M178" s="4">
        <v>839811336</v>
      </c>
      <c r="N178" s="2" t="s">
        <v>57</v>
      </c>
      <c r="O178" s="2" t="s">
        <v>1552</v>
      </c>
      <c r="P178" s="24" t="s">
        <v>1513</v>
      </c>
      <c r="Q178" s="5">
        <v>43951</v>
      </c>
      <c r="R178" s="2" t="s">
        <v>57</v>
      </c>
      <c r="S178" s="2" t="s">
        <v>1552</v>
      </c>
      <c r="T178" s="2">
        <v>0</v>
      </c>
      <c r="U178" s="2">
        <v>0</v>
      </c>
      <c r="V178" s="5">
        <v>43951</v>
      </c>
      <c r="W178" s="2" t="s">
        <v>1561</v>
      </c>
      <c r="IW178" s="7"/>
    </row>
    <row r="179" spans="1:257" ht="15.75" thickBot="1" x14ac:dyDescent="0.3">
      <c r="A179" s="54">
        <v>169</v>
      </c>
      <c r="B179" s="55" t="s">
        <v>1489</v>
      </c>
      <c r="C179" s="2" t="s">
        <v>33</v>
      </c>
      <c r="D179" s="2">
        <v>0</v>
      </c>
      <c r="E179" s="2" t="s">
        <v>41</v>
      </c>
      <c r="F179" s="2" t="s">
        <v>114</v>
      </c>
      <c r="G179" s="2" t="s">
        <v>1078</v>
      </c>
      <c r="H179" s="2" t="s">
        <v>1509</v>
      </c>
      <c r="I179" s="4">
        <v>130915</v>
      </c>
      <c r="J179" s="2" t="s">
        <v>44</v>
      </c>
      <c r="K179" s="2" t="s">
        <v>45</v>
      </c>
      <c r="L179" s="22">
        <v>4</v>
      </c>
      <c r="M179" s="4">
        <v>131343661</v>
      </c>
      <c r="N179" s="2" t="s">
        <v>57</v>
      </c>
      <c r="O179" s="2" t="s">
        <v>1552</v>
      </c>
      <c r="P179" s="24" t="s">
        <v>1513</v>
      </c>
      <c r="Q179" s="5">
        <v>43951</v>
      </c>
      <c r="R179" s="2" t="s">
        <v>57</v>
      </c>
      <c r="S179" s="2" t="s">
        <v>1552</v>
      </c>
      <c r="T179" s="2">
        <v>0</v>
      </c>
      <c r="U179" s="2">
        <v>0</v>
      </c>
      <c r="V179" s="5">
        <v>43951</v>
      </c>
      <c r="W179" s="2" t="s">
        <v>1561</v>
      </c>
      <c r="IW179" s="7"/>
    </row>
    <row r="180" spans="1:257" s="41" customFormat="1" ht="15.75" thickBot="1" x14ac:dyDescent="0.3">
      <c r="A180" s="54">
        <v>170</v>
      </c>
      <c r="B180" s="55" t="s">
        <v>1490</v>
      </c>
      <c r="C180" s="2" t="s">
        <v>33</v>
      </c>
      <c r="D180" s="2">
        <v>0</v>
      </c>
      <c r="E180" s="2" t="s">
        <v>41</v>
      </c>
      <c r="F180" s="2" t="s">
        <v>114</v>
      </c>
      <c r="G180" s="2" t="s">
        <v>1080</v>
      </c>
      <c r="H180" s="2" t="s">
        <v>1509</v>
      </c>
      <c r="I180" s="4">
        <v>308118</v>
      </c>
      <c r="J180" s="2" t="s">
        <v>44</v>
      </c>
      <c r="K180" s="2" t="s">
        <v>45</v>
      </c>
      <c r="L180" s="22">
        <v>5</v>
      </c>
      <c r="M180" s="4">
        <v>324611140</v>
      </c>
      <c r="N180" s="2" t="s">
        <v>57</v>
      </c>
      <c r="O180" s="2" t="s">
        <v>1552</v>
      </c>
      <c r="P180" s="24" t="s">
        <v>1513</v>
      </c>
      <c r="Q180" s="5">
        <v>43951</v>
      </c>
      <c r="R180" s="2" t="s">
        <v>57</v>
      </c>
      <c r="S180" s="2" t="s">
        <v>1552</v>
      </c>
      <c r="T180" s="2">
        <v>0</v>
      </c>
      <c r="U180" s="2">
        <v>0</v>
      </c>
      <c r="V180" s="5">
        <v>43951</v>
      </c>
      <c r="W180" s="2" t="s">
        <v>1561</v>
      </c>
      <c r="IW180" s="7"/>
    </row>
    <row r="181" spans="1:257" s="41" customFormat="1" ht="15.75" thickBot="1" x14ac:dyDescent="0.3">
      <c r="A181" s="54">
        <v>171</v>
      </c>
      <c r="B181" s="55" t="s">
        <v>1491</v>
      </c>
      <c r="C181" s="2" t="s">
        <v>33</v>
      </c>
      <c r="D181" s="2">
        <v>0</v>
      </c>
      <c r="E181" s="2" t="s">
        <v>41</v>
      </c>
      <c r="F181" s="2" t="s">
        <v>114</v>
      </c>
      <c r="G181" s="2" t="s">
        <v>1081</v>
      </c>
      <c r="H181" s="2" t="s">
        <v>1509</v>
      </c>
      <c r="I181" s="4">
        <v>2298</v>
      </c>
      <c r="J181" s="2" t="s">
        <v>44</v>
      </c>
      <c r="K181" s="2" t="s">
        <v>45</v>
      </c>
      <c r="L181" s="22">
        <v>5</v>
      </c>
      <c r="M181" s="4">
        <v>2421178</v>
      </c>
      <c r="N181" s="2" t="s">
        <v>57</v>
      </c>
      <c r="O181" s="2" t="s">
        <v>1552</v>
      </c>
      <c r="P181" s="24" t="s">
        <v>1513</v>
      </c>
      <c r="Q181" s="5">
        <v>43951</v>
      </c>
      <c r="R181" s="2" t="s">
        <v>57</v>
      </c>
      <c r="S181" s="2" t="s">
        <v>1552</v>
      </c>
      <c r="T181" s="2">
        <v>0</v>
      </c>
      <c r="U181" s="2">
        <v>0</v>
      </c>
      <c r="V181" s="5">
        <v>43951</v>
      </c>
      <c r="W181" s="2" t="s">
        <v>1561</v>
      </c>
      <c r="IW181" s="7"/>
    </row>
    <row r="182" spans="1:257" s="53" customFormat="1" ht="15.75" thickBot="1" x14ac:dyDescent="0.3">
      <c r="A182" s="56">
        <v>172</v>
      </c>
      <c r="B182" s="57" t="s">
        <v>1551</v>
      </c>
      <c r="C182" s="2" t="s">
        <v>33</v>
      </c>
      <c r="D182" s="2">
        <v>0</v>
      </c>
      <c r="E182" s="2" t="s">
        <v>41</v>
      </c>
      <c r="F182" s="2" t="s">
        <v>116</v>
      </c>
      <c r="G182" s="2" t="s">
        <v>1088</v>
      </c>
      <c r="H182" s="2" t="s">
        <v>1509</v>
      </c>
      <c r="I182" s="4">
        <v>766</v>
      </c>
      <c r="J182" s="2" t="s">
        <v>44</v>
      </c>
      <c r="K182" s="2" t="s">
        <v>45</v>
      </c>
      <c r="L182" s="22">
        <v>5</v>
      </c>
      <c r="M182" s="4">
        <v>3821124</v>
      </c>
      <c r="N182" s="2" t="s">
        <v>57</v>
      </c>
      <c r="O182" s="2" t="s">
        <v>1552</v>
      </c>
      <c r="P182" s="24" t="s">
        <v>1513</v>
      </c>
      <c r="Q182" s="5">
        <v>43951</v>
      </c>
      <c r="R182" s="2" t="s">
        <v>57</v>
      </c>
      <c r="S182" s="2" t="s">
        <v>1552</v>
      </c>
      <c r="T182" s="2">
        <v>0</v>
      </c>
      <c r="U182" s="2">
        <v>0</v>
      </c>
      <c r="V182" s="5">
        <v>43951</v>
      </c>
      <c r="W182" s="2" t="s">
        <v>1561</v>
      </c>
      <c r="IW182" s="7"/>
    </row>
    <row r="183" spans="1:257" s="59" customFormat="1" ht="15.75" thickBot="1" x14ac:dyDescent="0.3">
      <c r="A183" s="58">
        <v>173</v>
      </c>
      <c r="B183" s="59" t="s">
        <v>1553</v>
      </c>
      <c r="C183" s="2" t="s">
        <v>33</v>
      </c>
      <c r="D183" s="2">
        <v>0</v>
      </c>
      <c r="E183" s="2" t="s">
        <v>41</v>
      </c>
      <c r="F183" s="2" t="s">
        <v>116</v>
      </c>
      <c r="G183" s="2" t="s">
        <v>1096</v>
      </c>
      <c r="H183" s="2" t="s">
        <v>1509</v>
      </c>
      <c r="I183" s="4">
        <v>4735</v>
      </c>
      <c r="J183" s="2" t="s">
        <v>44</v>
      </c>
      <c r="K183" s="2" t="s">
        <v>45</v>
      </c>
      <c r="L183" s="22">
        <v>5</v>
      </c>
      <c r="M183" s="4">
        <v>11386940</v>
      </c>
      <c r="N183" s="2" t="s">
        <v>57</v>
      </c>
      <c r="O183" s="2" t="s">
        <v>1552</v>
      </c>
      <c r="P183" s="24" t="s">
        <v>1513</v>
      </c>
      <c r="Q183" s="5">
        <v>43951</v>
      </c>
      <c r="R183" s="2" t="s">
        <v>57</v>
      </c>
      <c r="S183" s="2" t="s">
        <v>1552</v>
      </c>
      <c r="T183" s="2">
        <v>0</v>
      </c>
      <c r="U183" s="2">
        <v>0</v>
      </c>
      <c r="V183" s="5">
        <v>43951</v>
      </c>
      <c r="W183" s="2" t="s">
        <v>1561</v>
      </c>
      <c r="IW183" s="7"/>
    </row>
    <row r="184" spans="1:257" s="59" customFormat="1" ht="15.75" thickBot="1" x14ac:dyDescent="0.3">
      <c r="A184" s="58">
        <v>174</v>
      </c>
      <c r="B184" s="59" t="s">
        <v>1554</v>
      </c>
      <c r="C184" s="2" t="s">
        <v>33</v>
      </c>
      <c r="D184" s="2">
        <v>0</v>
      </c>
      <c r="E184" s="2" t="s">
        <v>41</v>
      </c>
      <c r="F184" s="2" t="s">
        <v>116</v>
      </c>
      <c r="G184" s="2" t="s">
        <v>1115</v>
      </c>
      <c r="H184" s="2" t="s">
        <v>1509</v>
      </c>
      <c r="I184" s="4">
        <v>241</v>
      </c>
      <c r="J184" s="2" t="s">
        <v>44</v>
      </c>
      <c r="K184" s="2" t="s">
        <v>45</v>
      </c>
      <c r="L184" s="22">
        <v>5</v>
      </c>
      <c r="M184" s="4">
        <v>752825</v>
      </c>
      <c r="N184" s="2" t="s">
        <v>57</v>
      </c>
      <c r="O184" s="2" t="s">
        <v>1552</v>
      </c>
      <c r="P184" s="24" t="s">
        <v>1513</v>
      </c>
      <c r="Q184" s="5">
        <v>43951</v>
      </c>
      <c r="R184" s="2" t="s">
        <v>57</v>
      </c>
      <c r="S184" s="2" t="s">
        <v>1552</v>
      </c>
      <c r="T184" s="2">
        <v>0</v>
      </c>
      <c r="U184" s="2">
        <v>0</v>
      </c>
      <c r="V184" s="5">
        <v>43951</v>
      </c>
      <c r="W184" s="2" t="s">
        <v>1561</v>
      </c>
      <c r="IW184" s="7"/>
    </row>
    <row r="185" spans="1:257" s="59" customFormat="1" ht="15.75" thickBot="1" x14ac:dyDescent="0.3">
      <c r="A185" s="58">
        <v>175</v>
      </c>
      <c r="B185" s="59" t="s">
        <v>1555</v>
      </c>
      <c r="C185" s="2" t="s">
        <v>33</v>
      </c>
      <c r="D185" s="2">
        <v>0</v>
      </c>
      <c r="E185" s="2" t="s">
        <v>41</v>
      </c>
      <c r="F185" s="2" t="s">
        <v>116</v>
      </c>
      <c r="G185" s="2" t="s">
        <v>1117</v>
      </c>
      <c r="H185" s="2" t="s">
        <v>1509</v>
      </c>
      <c r="I185" s="4">
        <v>126217</v>
      </c>
      <c r="J185" s="2" t="s">
        <v>44</v>
      </c>
      <c r="K185" s="2" t="s">
        <v>45</v>
      </c>
      <c r="L185" s="22">
        <v>4</v>
      </c>
      <c r="M185" s="4">
        <v>166051579</v>
      </c>
      <c r="N185" s="2" t="s">
        <v>57</v>
      </c>
      <c r="O185" s="2" t="s">
        <v>1552</v>
      </c>
      <c r="P185" s="24" t="s">
        <v>1513</v>
      </c>
      <c r="Q185" s="5">
        <v>43951</v>
      </c>
      <c r="R185" s="2" t="s">
        <v>57</v>
      </c>
      <c r="S185" s="2" t="s">
        <v>1552</v>
      </c>
      <c r="T185" s="2">
        <v>0</v>
      </c>
      <c r="U185" s="2">
        <v>0</v>
      </c>
      <c r="V185" s="5">
        <v>43951</v>
      </c>
      <c r="W185" s="2" t="s">
        <v>1561</v>
      </c>
      <c r="IW185" s="7"/>
    </row>
    <row r="186" spans="1:257" s="59" customFormat="1" ht="15.75" thickBot="1" x14ac:dyDescent="0.3">
      <c r="A186" s="58">
        <v>176</v>
      </c>
      <c r="B186" s="59" t="s">
        <v>1556</v>
      </c>
      <c r="C186" s="2" t="s">
        <v>33</v>
      </c>
      <c r="D186" s="2">
        <v>0</v>
      </c>
      <c r="E186" s="2" t="s">
        <v>41</v>
      </c>
      <c r="F186" s="2" t="s">
        <v>116</v>
      </c>
      <c r="G186" s="2" t="s">
        <v>1120</v>
      </c>
      <c r="H186" s="2" t="s">
        <v>1509</v>
      </c>
      <c r="I186" s="4">
        <v>12678</v>
      </c>
      <c r="J186" s="2" t="s">
        <v>44</v>
      </c>
      <c r="K186" s="2" t="s">
        <v>45</v>
      </c>
      <c r="L186" s="22">
        <v>5</v>
      </c>
      <c r="M186" s="4">
        <v>63014586</v>
      </c>
      <c r="N186" s="2" t="s">
        <v>57</v>
      </c>
      <c r="O186" s="2" t="s">
        <v>1552</v>
      </c>
      <c r="P186" s="24" t="s">
        <v>1513</v>
      </c>
      <c r="Q186" s="5">
        <v>43951</v>
      </c>
      <c r="R186" s="2" t="s">
        <v>57</v>
      </c>
      <c r="S186" s="2" t="s">
        <v>1552</v>
      </c>
      <c r="T186" s="2">
        <v>0</v>
      </c>
      <c r="U186" s="2">
        <v>0</v>
      </c>
      <c r="V186" s="5">
        <v>43951</v>
      </c>
      <c r="W186" s="2" t="s">
        <v>1561</v>
      </c>
      <c r="IW186" s="7"/>
    </row>
    <row r="187" spans="1:257" s="59" customFormat="1" ht="15.75" thickBot="1" x14ac:dyDescent="0.3">
      <c r="A187" s="58">
        <v>177</v>
      </c>
      <c r="B187" s="59" t="s">
        <v>1557</v>
      </c>
      <c r="C187" s="2" t="s">
        <v>33</v>
      </c>
      <c r="D187" s="2">
        <v>0</v>
      </c>
      <c r="E187" s="2" t="s">
        <v>41</v>
      </c>
      <c r="F187" s="2" t="s">
        <v>116</v>
      </c>
      <c r="G187" s="2" t="s">
        <v>1126</v>
      </c>
      <c r="H187" s="2" t="s">
        <v>1509</v>
      </c>
      <c r="I187" s="4">
        <v>0</v>
      </c>
      <c r="J187" s="2" t="s">
        <v>44</v>
      </c>
      <c r="K187" s="2" t="s">
        <v>45</v>
      </c>
      <c r="L187" s="22">
        <v>5</v>
      </c>
      <c r="M187" s="4">
        <v>1466</v>
      </c>
      <c r="N187" s="2" t="s">
        <v>57</v>
      </c>
      <c r="O187" s="2" t="s">
        <v>1552</v>
      </c>
      <c r="P187" s="24" t="s">
        <v>1513</v>
      </c>
      <c r="Q187" s="5">
        <v>43951</v>
      </c>
      <c r="R187" s="2" t="s">
        <v>57</v>
      </c>
      <c r="S187" s="2" t="s">
        <v>1552</v>
      </c>
      <c r="T187" s="2">
        <v>0</v>
      </c>
      <c r="U187" s="2">
        <v>0</v>
      </c>
      <c r="V187" s="5">
        <v>43951</v>
      </c>
      <c r="W187" s="2" t="s">
        <v>1561</v>
      </c>
      <c r="IW187" s="7"/>
    </row>
    <row r="188" spans="1:257" s="59" customFormat="1" ht="15.75" thickBot="1" x14ac:dyDescent="0.3">
      <c r="A188" s="58"/>
      <c r="C188" s="2"/>
      <c r="D188" s="2"/>
      <c r="E188" s="2"/>
      <c r="F188" s="2"/>
      <c r="G188" s="2"/>
      <c r="H188" s="2"/>
      <c r="I188" s="4"/>
      <c r="J188" s="2"/>
      <c r="K188" s="2"/>
      <c r="L188" s="22"/>
      <c r="M188" s="4"/>
      <c r="N188" s="2"/>
      <c r="O188" s="2"/>
      <c r="P188" s="24"/>
      <c r="Q188" s="5"/>
      <c r="R188" s="2"/>
      <c r="S188" s="2"/>
      <c r="T188" s="2"/>
      <c r="U188" s="2"/>
      <c r="V188" s="5"/>
      <c r="W188" s="2"/>
      <c r="IW188" s="7"/>
    </row>
    <row r="189" spans="1:257" s="61" customFormat="1" ht="15.75" thickBot="1" x14ac:dyDescent="0.3">
      <c r="A189" s="60"/>
      <c r="C189" s="2"/>
      <c r="D189" s="2"/>
      <c r="E189" s="2"/>
      <c r="F189" s="2"/>
      <c r="G189" s="2"/>
      <c r="H189" s="2"/>
      <c r="I189" s="4"/>
      <c r="J189" s="2"/>
      <c r="K189" s="2"/>
      <c r="L189" s="22"/>
      <c r="M189" s="4"/>
      <c r="N189" s="2"/>
      <c r="O189" s="2"/>
      <c r="P189" s="24"/>
      <c r="Q189" s="5"/>
      <c r="R189" s="2"/>
      <c r="S189" s="2"/>
      <c r="T189" s="2"/>
      <c r="U189" s="2"/>
      <c r="V189" s="5"/>
      <c r="W189" s="2"/>
      <c r="IW189" s="7"/>
    </row>
    <row r="190" spans="1:257" s="61" customFormat="1" ht="15.75" thickBot="1" x14ac:dyDescent="0.3">
      <c r="A190" s="60"/>
      <c r="C190" s="2"/>
      <c r="D190" s="2"/>
      <c r="E190" s="2"/>
      <c r="F190" s="2"/>
      <c r="G190" s="2"/>
      <c r="H190" s="2"/>
      <c r="I190" s="4"/>
      <c r="J190" s="2"/>
      <c r="K190" s="2"/>
      <c r="L190" s="22"/>
      <c r="M190" s="4"/>
      <c r="N190" s="2"/>
      <c r="O190" s="2"/>
      <c r="P190" s="24"/>
      <c r="Q190" s="5"/>
      <c r="R190" s="2"/>
      <c r="S190" s="2"/>
      <c r="T190" s="2"/>
      <c r="U190" s="2"/>
      <c r="V190" s="5"/>
      <c r="W190" s="2"/>
      <c r="IW190" s="7"/>
    </row>
    <row r="191" spans="1:257" s="61" customFormat="1" ht="15.75" thickBot="1" x14ac:dyDescent="0.3">
      <c r="A191" s="60"/>
      <c r="C191" s="2"/>
      <c r="D191" s="2"/>
      <c r="E191" s="2"/>
      <c r="F191" s="2"/>
      <c r="G191" s="2"/>
      <c r="H191" s="2"/>
      <c r="I191" s="4"/>
      <c r="J191" s="2"/>
      <c r="K191" s="2"/>
      <c r="L191" s="22"/>
      <c r="M191" s="4"/>
      <c r="N191" s="2"/>
      <c r="O191" s="2"/>
      <c r="P191" s="24"/>
      <c r="Q191" s="5"/>
      <c r="R191" s="2"/>
      <c r="S191" s="2"/>
      <c r="T191" s="2"/>
      <c r="U191" s="2"/>
      <c r="V191" s="5"/>
      <c r="W191" s="2"/>
      <c r="IW191" s="7"/>
    </row>
    <row r="192" spans="1:257" s="61" customFormat="1" ht="15.75" thickBot="1" x14ac:dyDescent="0.3">
      <c r="A192" s="60"/>
      <c r="C192" s="2"/>
      <c r="D192" s="2"/>
      <c r="E192" s="2"/>
      <c r="F192" s="2"/>
      <c r="G192" s="2"/>
      <c r="H192" s="2"/>
      <c r="I192" s="4"/>
      <c r="J192" s="2"/>
      <c r="K192" s="2"/>
      <c r="L192" s="22"/>
      <c r="M192" s="4"/>
      <c r="N192" s="2"/>
      <c r="O192" s="2"/>
      <c r="P192" s="24"/>
      <c r="Q192" s="5"/>
      <c r="R192" s="2"/>
      <c r="S192" s="2"/>
      <c r="T192" s="2"/>
      <c r="U192" s="2"/>
      <c r="V192" s="5"/>
      <c r="W192" s="2"/>
      <c r="IW192" s="7"/>
    </row>
    <row r="193" spans="1:257" s="61" customFormat="1" ht="15.75" thickBot="1" x14ac:dyDescent="0.3">
      <c r="A193" s="60"/>
      <c r="C193" s="2"/>
      <c r="D193" s="2"/>
      <c r="E193" s="2"/>
      <c r="F193" s="2"/>
      <c r="G193" s="2"/>
      <c r="H193" s="2"/>
      <c r="I193" s="4"/>
      <c r="J193" s="2"/>
      <c r="K193" s="2"/>
      <c r="L193" s="22"/>
      <c r="M193" s="4"/>
      <c r="N193" s="2"/>
      <c r="O193" s="2"/>
      <c r="P193" s="24"/>
      <c r="Q193" s="5"/>
      <c r="R193" s="2"/>
      <c r="S193" s="2"/>
      <c r="T193" s="2"/>
      <c r="U193" s="2"/>
      <c r="V193" s="5"/>
      <c r="W193" s="2"/>
      <c r="IW193" s="7"/>
    </row>
    <row r="194" spans="1:257" s="61" customFormat="1" ht="15.75" thickBot="1" x14ac:dyDescent="0.3">
      <c r="A194" s="60"/>
      <c r="C194" s="2"/>
      <c r="D194" s="2"/>
      <c r="E194" s="2"/>
      <c r="F194" s="2"/>
      <c r="G194" s="2"/>
      <c r="H194" s="2"/>
      <c r="I194" s="4"/>
      <c r="J194" s="2"/>
      <c r="K194" s="2"/>
      <c r="L194" s="22"/>
      <c r="M194" s="4"/>
      <c r="N194" s="2"/>
      <c r="O194" s="2"/>
      <c r="P194" s="24"/>
      <c r="Q194" s="5"/>
      <c r="R194" s="2"/>
      <c r="S194" s="2"/>
      <c r="T194" s="2"/>
      <c r="U194" s="2"/>
      <c r="V194" s="5"/>
      <c r="W194" s="2"/>
      <c r="IW194" s="7"/>
    </row>
    <row r="195" spans="1:257" s="61" customFormat="1" ht="15.75" thickBot="1" x14ac:dyDescent="0.3">
      <c r="A195" s="60"/>
      <c r="C195" s="2"/>
      <c r="D195" s="2"/>
      <c r="E195" s="2"/>
      <c r="F195" s="2"/>
      <c r="G195" s="2"/>
      <c r="H195" s="2"/>
      <c r="I195" s="4"/>
      <c r="J195" s="2"/>
      <c r="K195" s="2"/>
      <c r="L195" s="22"/>
      <c r="M195" s="4"/>
      <c r="N195" s="2"/>
      <c r="O195" s="2"/>
      <c r="P195" s="24"/>
      <c r="Q195" s="5"/>
      <c r="R195" s="2"/>
      <c r="S195" s="2"/>
      <c r="T195" s="2"/>
      <c r="U195" s="2"/>
      <c r="V195" s="5"/>
      <c r="W195" s="2"/>
      <c r="IW195" s="7"/>
    </row>
    <row r="351137" spans="1:7" x14ac:dyDescent="0.25">
      <c r="A351137" t="s">
        <v>33</v>
      </c>
      <c r="B351137" t="s">
        <v>34</v>
      </c>
      <c r="C351137" t="s">
        <v>35</v>
      </c>
      <c r="E351137" t="s">
        <v>37</v>
      </c>
      <c r="F351137" t="s">
        <v>38</v>
      </c>
      <c r="G351137" t="s">
        <v>39</v>
      </c>
    </row>
    <row r="351138" spans="1:7" x14ac:dyDescent="0.25">
      <c r="A351138" t="s">
        <v>40</v>
      </c>
      <c r="B351138" t="s">
        <v>41</v>
      </c>
      <c r="C351138" t="s">
        <v>42</v>
      </c>
      <c r="E351138" t="s">
        <v>44</v>
      </c>
      <c r="F351138" t="s">
        <v>45</v>
      </c>
      <c r="G351138" t="s">
        <v>46</v>
      </c>
    </row>
    <row r="351139" spans="1:7" x14ac:dyDescent="0.25">
      <c r="B351139" t="s">
        <v>47</v>
      </c>
      <c r="C351139" t="s">
        <v>48</v>
      </c>
      <c r="E351139" t="s">
        <v>50</v>
      </c>
      <c r="F351139" t="s">
        <v>51</v>
      </c>
      <c r="G351139" t="s">
        <v>52</v>
      </c>
    </row>
    <row r="351140" spans="1:7" x14ac:dyDescent="0.25">
      <c r="B351140" t="s">
        <v>53</v>
      </c>
      <c r="C351140" t="s">
        <v>54</v>
      </c>
      <c r="E351140" t="s">
        <v>56</v>
      </c>
      <c r="F351140" t="s">
        <v>57</v>
      </c>
      <c r="G351140" t="s">
        <v>58</v>
      </c>
    </row>
    <row r="351141" spans="1:7" x14ac:dyDescent="0.25">
      <c r="B351141" t="s">
        <v>59</v>
      </c>
      <c r="C351141" t="s">
        <v>60</v>
      </c>
      <c r="E351141" t="s">
        <v>62</v>
      </c>
      <c r="F351141" t="s">
        <v>63</v>
      </c>
      <c r="G351141" t="s">
        <v>64</v>
      </c>
    </row>
    <row r="351142" spans="1:7" x14ac:dyDescent="0.25">
      <c r="B351142" t="s">
        <v>65</v>
      </c>
      <c r="C351142" t="s">
        <v>66</v>
      </c>
      <c r="E351142" t="s">
        <v>68</v>
      </c>
      <c r="F351142" t="s">
        <v>69</v>
      </c>
      <c r="G351142" t="s">
        <v>70</v>
      </c>
    </row>
    <row r="351143" spans="1:7" x14ac:dyDescent="0.25">
      <c r="B351143" t="s">
        <v>71</v>
      </c>
      <c r="C351143" t="s">
        <v>72</v>
      </c>
      <c r="E351143" t="s">
        <v>74</v>
      </c>
      <c r="F351143" t="s">
        <v>75</v>
      </c>
      <c r="G351143" s="59" t="s">
        <v>1552</v>
      </c>
    </row>
    <row r="351144" spans="1:7" x14ac:dyDescent="0.25">
      <c r="B351144" t="s">
        <v>77</v>
      </c>
      <c r="C351144" t="s">
        <v>78</v>
      </c>
      <c r="E351144" t="s">
        <v>80</v>
      </c>
      <c r="F351144" t="s">
        <v>81</v>
      </c>
      <c r="G351144" t="s">
        <v>76</v>
      </c>
    </row>
    <row r="351145" spans="1:7" x14ac:dyDescent="0.25">
      <c r="B351145" t="s">
        <v>82</v>
      </c>
      <c r="C351145" t="s">
        <v>83</v>
      </c>
      <c r="F351145" t="s">
        <v>85</v>
      </c>
      <c r="G351145" t="s">
        <v>1492</v>
      </c>
    </row>
    <row r="351146" spans="1:7" x14ac:dyDescent="0.25">
      <c r="B351146" t="s">
        <v>86</v>
      </c>
      <c r="C351146" t="s">
        <v>87</v>
      </c>
      <c r="F351146" t="s">
        <v>89</v>
      </c>
      <c r="G351146" t="s">
        <v>1543</v>
      </c>
    </row>
    <row r="351147" spans="1:7" x14ac:dyDescent="0.25">
      <c r="B351147" t="s">
        <v>90</v>
      </c>
      <c r="C351147" t="s">
        <v>91</v>
      </c>
      <c r="F351147" t="s">
        <v>93</v>
      </c>
      <c r="G351147" s="59" t="s">
        <v>1552</v>
      </c>
    </row>
    <row r="351148" spans="1:7" x14ac:dyDescent="0.25">
      <c r="B351148" t="s">
        <v>94</v>
      </c>
      <c r="C351148" t="s">
        <v>95</v>
      </c>
      <c r="F351148" t="s">
        <v>97</v>
      </c>
    </row>
    <row r="351149" spans="1:7" x14ac:dyDescent="0.25">
      <c r="C351149" t="s">
        <v>98</v>
      </c>
    </row>
    <row r="351150" spans="1:7" x14ac:dyDescent="0.25">
      <c r="C351150" t="s">
        <v>100</v>
      </c>
    </row>
    <row r="351151" spans="1:7" x14ac:dyDescent="0.25">
      <c r="C351151" t="s">
        <v>102</v>
      </c>
    </row>
    <row r="351152" spans="1:7" x14ac:dyDescent="0.25">
      <c r="C351152" t="s">
        <v>104</v>
      </c>
    </row>
    <row r="351153" spans="3:3" x14ac:dyDescent="0.25">
      <c r="C351153" t="s">
        <v>106</v>
      </c>
    </row>
    <row r="351154" spans="3:3" x14ac:dyDescent="0.25">
      <c r="C351154" t="s">
        <v>108</v>
      </c>
    </row>
    <row r="351155" spans="3:3" x14ac:dyDescent="0.25">
      <c r="C351155" t="s">
        <v>110</v>
      </c>
    </row>
    <row r="351156" spans="3:3" x14ac:dyDescent="0.25">
      <c r="C351156" t="s">
        <v>112</v>
      </c>
    </row>
    <row r="351157" spans="3:3" x14ac:dyDescent="0.25">
      <c r="C351157" t="s">
        <v>114</v>
      </c>
    </row>
    <row r="351158" spans="3:3" x14ac:dyDescent="0.25">
      <c r="C351158" t="s">
        <v>116</v>
      </c>
    </row>
    <row r="351159" spans="3:3" x14ac:dyDescent="0.25">
      <c r="C351159" t="s">
        <v>118</v>
      </c>
    </row>
    <row r="351160" spans="3:3" x14ac:dyDescent="0.25">
      <c r="C351160" t="s">
        <v>120</v>
      </c>
    </row>
    <row r="351161" spans="3:3" x14ac:dyDescent="0.25">
      <c r="C351161" t="s">
        <v>122</v>
      </c>
    </row>
    <row r="351162" spans="3:3" x14ac:dyDescent="0.25">
      <c r="C351162" t="s">
        <v>124</v>
      </c>
    </row>
    <row r="351163" spans="3:3" x14ac:dyDescent="0.25">
      <c r="C351163" t="s">
        <v>126</v>
      </c>
    </row>
    <row r="351164" spans="3:3" x14ac:dyDescent="0.25">
      <c r="C351164" t="s">
        <v>128</v>
      </c>
    </row>
    <row r="351165" spans="3:3" x14ac:dyDescent="0.25">
      <c r="C351165" t="s">
        <v>130</v>
      </c>
    </row>
    <row r="351166" spans="3:3" x14ac:dyDescent="0.25">
      <c r="C351166" t="s">
        <v>132</v>
      </c>
    </row>
    <row r="351167" spans="3:3" x14ac:dyDescent="0.25">
      <c r="C351167" t="s">
        <v>134</v>
      </c>
    </row>
    <row r="351168" spans="3:3" x14ac:dyDescent="0.25">
      <c r="C351168" t="s">
        <v>136</v>
      </c>
    </row>
  </sheetData>
  <autoFilter ref="A10:IV181"/>
  <mergeCells count="3">
    <mergeCell ref="D1:G1"/>
    <mergeCell ref="D2:G2"/>
    <mergeCell ref="B8:W8"/>
  </mergeCells>
  <phoneticPr fontId="5" type="noConversion"/>
  <dataValidations xWindow="1596" yWindow="448" count="7">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98">
      <formula1>$C$351136:$C$351168</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98">
      <formula1>$D$351136:$D$352271</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R11:R195 K11:K195 N11:N195">
      <formula1>$F$351136:$F$351148</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95">
      <formula1>$A$351136:$A$351138</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95">
      <formula1>$B$351136:$B$351148</formula1>
    </dataValidation>
    <dataValidation type="list" allowBlank="1" showInputMessage="1" showErrorMessage="1" errorTitle="Entrada no válida" error="Por favor seleccione un elemento de la lista" promptTitle="Seleccione un elemento de la lista" prompt=" Seleccione unidad de medida." sqref="J11:J195">
      <formula1>$E$351136:$E$351144</formula1>
    </dataValidation>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95 O11:O195">
      <formula1>$G$351136:$G$351146</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9"/>
  <sheetViews>
    <sheetView topLeftCell="D1" workbookViewId="0">
      <selection activeCell="G21" sqref="G21"/>
    </sheetView>
  </sheetViews>
  <sheetFormatPr baseColWidth="10" defaultColWidth="9.140625" defaultRowHeight="15" x14ac:dyDescent="0.25"/>
  <cols>
    <col min="1" max="1" width="9.140625" style="8"/>
    <col min="2" max="2" width="21" style="8" customWidth="1"/>
    <col min="3" max="3" width="32" style="8" customWidth="1"/>
    <col min="4" max="4" width="19" style="8" customWidth="1"/>
    <col min="5" max="5" width="34" style="8" customWidth="1"/>
    <col min="6" max="6" width="31" style="8" customWidth="1"/>
    <col min="7" max="7" width="19" style="8" customWidth="1"/>
    <col min="8" max="16384" width="9.140625" style="8"/>
  </cols>
  <sheetData>
    <row r="1" spans="1:7" x14ac:dyDescent="0.25">
      <c r="B1" s="68" t="s">
        <v>0</v>
      </c>
      <c r="C1" s="68">
        <v>63</v>
      </c>
      <c r="D1" s="68" t="s">
        <v>1</v>
      </c>
    </row>
    <row r="2" spans="1:7" x14ac:dyDescent="0.25">
      <c r="B2" s="68" t="s">
        <v>2</v>
      </c>
      <c r="C2" s="68">
        <v>441</v>
      </c>
      <c r="D2" s="68" t="s">
        <v>1594</v>
      </c>
    </row>
    <row r="3" spans="1:7" x14ac:dyDescent="0.25">
      <c r="B3" s="68" t="s">
        <v>4</v>
      </c>
      <c r="C3" s="68">
        <v>1</v>
      </c>
    </row>
    <row r="4" spans="1:7" x14ac:dyDescent="0.25">
      <c r="B4" s="68" t="s">
        <v>5</v>
      </c>
      <c r="C4" s="68">
        <v>530</v>
      </c>
    </row>
    <row r="5" spans="1:7" x14ac:dyDescent="0.25">
      <c r="B5" s="68" t="s">
        <v>6</v>
      </c>
      <c r="C5" s="6">
        <v>43951</v>
      </c>
    </row>
    <row r="6" spans="1:7" x14ac:dyDescent="0.25">
      <c r="B6" s="68" t="s">
        <v>7</v>
      </c>
      <c r="C6" s="68">
        <v>1</v>
      </c>
      <c r="D6" s="68" t="s">
        <v>8</v>
      </c>
    </row>
    <row r="8" spans="1:7" x14ac:dyDescent="0.25">
      <c r="A8" s="68" t="s">
        <v>9</v>
      </c>
      <c r="B8" s="74" t="s">
        <v>1593</v>
      </c>
      <c r="C8" s="73"/>
      <c r="D8" s="73"/>
      <c r="E8" s="73"/>
      <c r="F8" s="73"/>
      <c r="G8" s="73"/>
    </row>
    <row r="9" spans="1:7" x14ac:dyDescent="0.25">
      <c r="C9" s="68">
        <v>2</v>
      </c>
      <c r="D9" s="68">
        <v>3</v>
      </c>
      <c r="E9" s="68">
        <v>4</v>
      </c>
      <c r="F9" s="68">
        <v>8</v>
      </c>
      <c r="G9" s="68">
        <v>16</v>
      </c>
    </row>
    <row r="10" spans="1:7" ht="15.75" thickBot="1" x14ac:dyDescent="0.3">
      <c r="C10" s="68" t="s">
        <v>1592</v>
      </c>
      <c r="D10" s="68" t="s">
        <v>12</v>
      </c>
      <c r="E10" s="68" t="s">
        <v>1591</v>
      </c>
      <c r="F10" s="68" t="s">
        <v>1590</v>
      </c>
      <c r="G10" s="68" t="s">
        <v>31</v>
      </c>
    </row>
    <row r="11" spans="1:7" ht="15.75" thickBot="1" x14ac:dyDescent="0.3">
      <c r="A11" s="68">
        <v>1</v>
      </c>
      <c r="B11" s="8" t="s">
        <v>32</v>
      </c>
      <c r="C11" s="71" t="s">
        <v>33</v>
      </c>
      <c r="D11" s="71" t="s">
        <v>1588</v>
      </c>
      <c r="E11" s="71" t="s">
        <v>1587</v>
      </c>
      <c r="F11" s="70">
        <v>330268549492.09003</v>
      </c>
      <c r="G11" s="69" t="s">
        <v>1588</v>
      </c>
    </row>
    <row r="12" spans="1:7" ht="15.75" thickBot="1" x14ac:dyDescent="0.3">
      <c r="A12" s="68">
        <v>2</v>
      </c>
      <c r="B12" s="8" t="s">
        <v>32</v>
      </c>
      <c r="C12" s="72" t="s">
        <v>33</v>
      </c>
      <c r="D12" s="72" t="s">
        <v>1588</v>
      </c>
      <c r="E12" s="71" t="s">
        <v>1586</v>
      </c>
      <c r="F12" s="70">
        <v>74545240053.910004</v>
      </c>
      <c r="G12" s="69" t="s">
        <v>1588</v>
      </c>
    </row>
    <row r="13" spans="1:7" x14ac:dyDescent="0.25">
      <c r="A13" s="68">
        <v>-1</v>
      </c>
      <c r="C13" s="67" t="s">
        <v>1588</v>
      </c>
      <c r="D13" s="67" t="s">
        <v>1588</v>
      </c>
      <c r="E13" s="67" t="s">
        <v>1588</v>
      </c>
      <c r="F13" s="67" t="s">
        <v>1588</v>
      </c>
      <c r="G13" s="67" t="s">
        <v>1588</v>
      </c>
    </row>
    <row r="14" spans="1:7" x14ac:dyDescent="0.25">
      <c r="A14" s="68">
        <v>999999</v>
      </c>
      <c r="B14" s="8" t="s">
        <v>1589</v>
      </c>
      <c r="C14" s="67" t="s">
        <v>1588</v>
      </c>
      <c r="D14" s="67" t="s">
        <v>1588</v>
      </c>
      <c r="E14" s="67" t="s">
        <v>1588</v>
      </c>
      <c r="G14" s="67" t="s">
        <v>1588</v>
      </c>
    </row>
    <row r="17" spans="6:6" x14ac:dyDescent="0.25">
      <c r="F17" s="66"/>
    </row>
    <row r="351004" spans="1:2" x14ac:dyDescent="0.25">
      <c r="A351004" s="8" t="s">
        <v>33</v>
      </c>
      <c r="B351004" s="8" t="s">
        <v>1587</v>
      </c>
    </row>
    <row r="351005" spans="1:2" x14ac:dyDescent="0.25">
      <c r="A351005" s="8" t="s">
        <v>40</v>
      </c>
      <c r="B351005" s="8" t="s">
        <v>1586</v>
      </c>
    </row>
    <row r="351006" spans="1:2" x14ac:dyDescent="0.25">
      <c r="B351006" s="8" t="s">
        <v>1585</v>
      </c>
    </row>
    <row r="351007" spans="1:2" x14ac:dyDescent="0.25">
      <c r="B351007" s="8" t="s">
        <v>1584</v>
      </c>
    </row>
    <row r="351008" spans="1:2" x14ac:dyDescent="0.25">
      <c r="B351008" s="8" t="s">
        <v>1583</v>
      </c>
    </row>
    <row r="351009" spans="2:2" x14ac:dyDescent="0.25">
      <c r="B351009" s="8" t="s">
        <v>1582</v>
      </c>
    </row>
    <row r="351010" spans="2:2" x14ac:dyDescent="0.25">
      <c r="B351010" s="8" t="s">
        <v>1581</v>
      </c>
    </row>
    <row r="351011" spans="2:2" x14ac:dyDescent="0.25">
      <c r="B351011" s="8" t="s">
        <v>1580</v>
      </c>
    </row>
    <row r="351012" spans="2:2" x14ac:dyDescent="0.25">
      <c r="B351012" s="8" t="s">
        <v>1579</v>
      </c>
    </row>
    <row r="351013" spans="2:2" x14ac:dyDescent="0.25">
      <c r="B351013" s="8" t="s">
        <v>1578</v>
      </c>
    </row>
    <row r="351014" spans="2:2" x14ac:dyDescent="0.25">
      <c r="B351014" s="8" t="s">
        <v>1577</v>
      </c>
    </row>
    <row r="351015" spans="2:2" x14ac:dyDescent="0.25">
      <c r="B351015" s="8" t="s">
        <v>1576</v>
      </c>
    </row>
    <row r="351016" spans="2:2" x14ac:dyDescent="0.25">
      <c r="B351016" s="8" t="s">
        <v>1575</v>
      </c>
    </row>
    <row r="351017" spans="2:2" x14ac:dyDescent="0.25">
      <c r="B351017" s="8" t="s">
        <v>1574</v>
      </c>
    </row>
    <row r="351018" spans="2:2" x14ac:dyDescent="0.25">
      <c r="B351018" s="8" t="s">
        <v>1573</v>
      </c>
    </row>
    <row r="351019" spans="2:2" x14ac:dyDescent="0.25">
      <c r="B351019" s="8" t="s">
        <v>1572</v>
      </c>
    </row>
    <row r="351020" spans="2:2" x14ac:dyDescent="0.25">
      <c r="B351020" s="8" t="s">
        <v>1571</v>
      </c>
    </row>
    <row r="351021" spans="2:2" x14ac:dyDescent="0.25">
      <c r="B351021" s="8" t="s">
        <v>1570</v>
      </c>
    </row>
    <row r="351022" spans="2:2" x14ac:dyDescent="0.25">
      <c r="B351022" s="8" t="s">
        <v>1569</v>
      </c>
    </row>
    <row r="351023" spans="2:2" x14ac:dyDescent="0.25">
      <c r="B351023" s="8" t="s">
        <v>1568</v>
      </c>
    </row>
    <row r="351024" spans="2:2" x14ac:dyDescent="0.25">
      <c r="B351024" s="8" t="s">
        <v>1567</v>
      </c>
    </row>
    <row r="351025" spans="2:2" x14ac:dyDescent="0.25">
      <c r="B351025" s="8" t="s">
        <v>1566</v>
      </c>
    </row>
    <row r="351026" spans="2:2" x14ac:dyDescent="0.25">
      <c r="B351026" s="8" t="s">
        <v>1565</v>
      </c>
    </row>
    <row r="351027" spans="2:2" x14ac:dyDescent="0.25">
      <c r="B351027" s="8" t="s">
        <v>1564</v>
      </c>
    </row>
    <row r="351028" spans="2:2" x14ac:dyDescent="0.25">
      <c r="B351028" s="8" t="s">
        <v>1563</v>
      </c>
    </row>
    <row r="351029" spans="2:2" x14ac:dyDescent="0.25">
      <c r="B351029" s="8" t="s">
        <v>1562</v>
      </c>
    </row>
  </sheetData>
  <mergeCells count="1">
    <mergeCell ref="B8:G8"/>
  </mergeCells>
  <dataValidations count="5">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workbookViewId="0">
      <selection activeCell="I25" sqref="I25"/>
    </sheetView>
  </sheetViews>
  <sheetFormatPr baseColWidth="10" defaultColWidth="9.140625" defaultRowHeight="15" x14ac:dyDescent="0.25"/>
  <cols>
    <col min="1" max="1" width="9.140625" style="8"/>
    <col min="2" max="2" width="21" style="8" customWidth="1"/>
    <col min="3" max="3" width="33" style="8" customWidth="1"/>
    <col min="4" max="5" width="19" style="8" customWidth="1"/>
    <col min="6" max="7" width="20" style="8" customWidth="1"/>
    <col min="8" max="8" width="24" style="8" customWidth="1"/>
    <col min="9" max="9" width="22" style="8" customWidth="1"/>
    <col min="10" max="10" width="19" style="8" customWidth="1"/>
    <col min="11" max="16384" width="9.140625" style="8"/>
  </cols>
  <sheetData>
    <row r="1" spans="1:10" x14ac:dyDescent="0.25">
      <c r="B1" s="75" t="s">
        <v>0</v>
      </c>
      <c r="C1" s="75">
        <v>63</v>
      </c>
      <c r="D1" s="75" t="s">
        <v>1</v>
      </c>
    </row>
    <row r="2" spans="1:10" x14ac:dyDescent="0.25">
      <c r="B2" s="75" t="s">
        <v>2</v>
      </c>
      <c r="C2" s="75">
        <v>445</v>
      </c>
      <c r="D2" s="75" t="s">
        <v>1604</v>
      </c>
    </row>
    <row r="3" spans="1:10" x14ac:dyDescent="0.25">
      <c r="B3" s="75" t="s">
        <v>4</v>
      </c>
      <c r="C3" s="75">
        <v>1</v>
      </c>
    </row>
    <row r="4" spans="1:10" x14ac:dyDescent="0.25">
      <c r="B4" s="75" t="s">
        <v>5</v>
      </c>
      <c r="C4" s="75">
        <v>530</v>
      </c>
    </row>
    <row r="5" spans="1:10" x14ac:dyDescent="0.25">
      <c r="B5" s="75" t="s">
        <v>6</v>
      </c>
      <c r="C5" s="78">
        <v>43951</v>
      </c>
    </row>
    <row r="6" spans="1:10" x14ac:dyDescent="0.25">
      <c r="B6" s="75" t="s">
        <v>7</v>
      </c>
      <c r="C6" s="75">
        <v>1</v>
      </c>
      <c r="D6" s="75" t="s">
        <v>8</v>
      </c>
    </row>
    <row r="8" spans="1:10" x14ac:dyDescent="0.25">
      <c r="A8" s="75" t="s">
        <v>9</v>
      </c>
      <c r="B8" s="77" t="s">
        <v>1603</v>
      </c>
      <c r="C8" s="73"/>
      <c r="D8" s="73"/>
      <c r="E8" s="73"/>
      <c r="F8" s="73"/>
      <c r="G8" s="73"/>
      <c r="H8" s="73"/>
      <c r="I8" s="73"/>
      <c r="J8" s="73"/>
    </row>
    <row r="9" spans="1:10" x14ac:dyDescent="0.25">
      <c r="C9" s="75">
        <v>2</v>
      </c>
      <c r="D9" s="75">
        <v>3</v>
      </c>
      <c r="E9" s="75">
        <v>4</v>
      </c>
      <c r="F9" s="75">
        <v>8</v>
      </c>
      <c r="G9" s="75">
        <v>12</v>
      </c>
      <c r="H9" s="75">
        <v>16</v>
      </c>
      <c r="I9" s="75">
        <v>20</v>
      </c>
      <c r="J9" s="75">
        <v>24</v>
      </c>
    </row>
    <row r="10" spans="1:10" ht="15.75" thickBot="1" x14ac:dyDescent="0.3">
      <c r="C10" s="75" t="s">
        <v>1602</v>
      </c>
      <c r="D10" s="75" t="s">
        <v>12</v>
      </c>
      <c r="E10" s="75" t="s">
        <v>1601</v>
      </c>
      <c r="F10" s="75" t="s">
        <v>1600</v>
      </c>
      <c r="G10" s="75" t="s">
        <v>1599</v>
      </c>
      <c r="H10" s="75" t="s">
        <v>1598</v>
      </c>
      <c r="I10" s="75" t="s">
        <v>1597</v>
      </c>
      <c r="J10" s="75" t="s">
        <v>31</v>
      </c>
    </row>
    <row r="11" spans="1:10" ht="15.75" thickBot="1" x14ac:dyDescent="0.3">
      <c r="A11" s="75">
        <v>1</v>
      </c>
      <c r="B11" s="8" t="s">
        <v>32</v>
      </c>
      <c r="C11" s="69" t="s">
        <v>33</v>
      </c>
      <c r="D11" s="69" t="s">
        <v>1588</v>
      </c>
      <c r="E11" s="69" t="s">
        <v>1595</v>
      </c>
      <c r="F11" s="76">
        <v>66211773525.410004</v>
      </c>
      <c r="G11" s="76">
        <v>66211773525.410004</v>
      </c>
      <c r="H11" s="76">
        <v>26296800896.790001</v>
      </c>
      <c r="I11" s="76">
        <v>11050478771.530001</v>
      </c>
      <c r="J11" s="69" t="s">
        <v>1588</v>
      </c>
    </row>
    <row r="12" spans="1:10" x14ac:dyDescent="0.25">
      <c r="A12" s="75">
        <v>-1</v>
      </c>
      <c r="C12" s="67" t="s">
        <v>1588</v>
      </c>
      <c r="D12" s="67" t="s">
        <v>1588</v>
      </c>
      <c r="E12" s="67" t="s">
        <v>1588</v>
      </c>
      <c r="F12" s="67" t="s">
        <v>1588</v>
      </c>
      <c r="G12" s="67" t="s">
        <v>1588</v>
      </c>
      <c r="H12" s="67" t="s">
        <v>1588</v>
      </c>
      <c r="I12" s="67" t="s">
        <v>1588</v>
      </c>
      <c r="J12" s="67" t="s">
        <v>1588</v>
      </c>
    </row>
    <row r="13" spans="1:10" x14ac:dyDescent="0.25">
      <c r="A13" s="75">
        <v>999999</v>
      </c>
      <c r="B13" s="8" t="s">
        <v>1589</v>
      </c>
      <c r="C13" s="67" t="s">
        <v>1588</v>
      </c>
      <c r="D13" s="67" t="s">
        <v>1588</v>
      </c>
      <c r="E13" s="67" t="s">
        <v>1588</v>
      </c>
      <c r="J13" s="67" t="s">
        <v>1588</v>
      </c>
    </row>
    <row r="351003" spans="1:2" x14ac:dyDescent="0.25">
      <c r="A351003" s="8" t="s">
        <v>33</v>
      </c>
      <c r="B351003" s="8" t="s">
        <v>1596</v>
      </c>
    </row>
    <row r="351004" spans="1:2" x14ac:dyDescent="0.25">
      <c r="A351004" s="8" t="s">
        <v>40</v>
      </c>
      <c r="B351004" s="8" t="s">
        <v>1595</v>
      </c>
    </row>
    <row r="351005" spans="1:2" x14ac:dyDescent="0.25">
      <c r="B351005" s="8" t="s">
        <v>1562</v>
      </c>
    </row>
  </sheetData>
  <mergeCells count="1">
    <mergeCell ref="B8:J8"/>
  </mergeCells>
  <dataValidations count="7">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05"/>
  <sheetViews>
    <sheetView topLeftCell="B80" zoomScale="80" zoomScaleNormal="80" workbookViewId="0">
      <selection activeCell="N105" sqref="N105"/>
    </sheetView>
  </sheetViews>
  <sheetFormatPr baseColWidth="10" defaultColWidth="11.42578125" defaultRowHeight="15" x14ac:dyDescent="0.25"/>
  <cols>
    <col min="1" max="1" width="31" style="27" customWidth="1"/>
    <col min="2" max="2" width="32.7109375" style="28" customWidth="1"/>
    <col min="3" max="3" width="17.140625" style="42" customWidth="1"/>
    <col min="4" max="4" width="13.28515625" style="48" customWidth="1"/>
    <col min="5" max="5" width="17.85546875" style="31" bestFit="1" customWidth="1"/>
    <col min="6" max="6" width="2.42578125" style="28" customWidth="1"/>
    <col min="7" max="7" width="16.140625" style="28" customWidth="1"/>
    <col min="8" max="8" width="5.42578125" style="27" customWidth="1"/>
    <col min="9" max="12" width="11.42578125" style="27"/>
    <col min="13" max="13" width="23.85546875" style="27" customWidth="1"/>
    <col min="14" max="14" width="16.85546875" style="27" customWidth="1"/>
    <col min="15" max="15" width="18.85546875" style="27" customWidth="1"/>
    <col min="16" max="16384" width="11.42578125" style="27"/>
  </cols>
  <sheetData>
    <row r="1" spans="1:14" s="8" customFormat="1" x14ac:dyDescent="0.25">
      <c r="B1" s="28"/>
      <c r="C1" s="42" t="s">
        <v>1503</v>
      </c>
      <c r="D1" s="45" t="s">
        <v>1504</v>
      </c>
      <c r="E1" s="16" t="s">
        <v>1505</v>
      </c>
      <c r="F1" s="10"/>
      <c r="G1" s="12"/>
      <c r="I1" s="13"/>
      <c r="L1" s="25" t="s">
        <v>1503</v>
      </c>
      <c r="M1" s="25" t="s">
        <v>1504</v>
      </c>
      <c r="N1" s="25" t="s">
        <v>1505</v>
      </c>
    </row>
    <row r="2" spans="1:14" s="8" customFormat="1" x14ac:dyDescent="0.25">
      <c r="A2" s="18" t="s">
        <v>1407</v>
      </c>
      <c r="B2" s="51" t="s">
        <v>1408</v>
      </c>
      <c r="C2" s="43">
        <v>70458.100000000006</v>
      </c>
      <c r="D2" s="46">
        <v>31.430920000000004</v>
      </c>
      <c r="E2" s="32">
        <v>1010997584.8199999</v>
      </c>
      <c r="F2" s="10"/>
      <c r="G2" s="26" t="str">
        <f>+VLOOKUP(A2,'cod municipios'!$A$2:$B$33,2,)</f>
        <v>5 DEPARTAMENTO DE ANTIOQUIA</v>
      </c>
      <c r="H2" s="8" t="str">
        <f t="shared" ref="H2" si="0">+CONCATENATE(B2," - ",A2)</f>
        <v>PUERTO NARE - ANTIOQUIA</v>
      </c>
      <c r="I2" s="13" t="str">
        <f>+VLOOKUP(H2,'cod municipios'!$D$2:$E$1137,2,0)</f>
        <v>5585 PUERTO NARE - ANTIOQUIA</v>
      </c>
      <c r="L2" s="14">
        <f>+ROUND(C2,0)</f>
        <v>70458</v>
      </c>
      <c r="M2" s="14">
        <f>+ROUND(D2,0)</f>
        <v>31</v>
      </c>
      <c r="N2" s="14">
        <f>+ROUND(E2,0)</f>
        <v>1010997585</v>
      </c>
    </row>
    <row r="3" spans="1:14" s="8" customFormat="1" x14ac:dyDescent="0.25">
      <c r="A3" s="19" t="s">
        <v>1407</v>
      </c>
      <c r="B3" s="52" t="s">
        <v>1409</v>
      </c>
      <c r="C3" s="44">
        <v>15869.460000000001</v>
      </c>
      <c r="D3" s="47">
        <v>34.590899999999998</v>
      </c>
      <c r="E3" s="33">
        <v>329152559.76999998</v>
      </c>
      <c r="F3" s="10"/>
      <c r="G3" s="26" t="str">
        <f>+VLOOKUP(A3,'cod municipios'!$A$2:$B$33,2,)</f>
        <v>5 DEPARTAMENTO DE ANTIOQUIA</v>
      </c>
      <c r="H3" s="8" t="str">
        <f t="shared" ref="H3:H66" si="1">+CONCATENATE(B3," - ",A3)</f>
        <v>PUERTO TRIUNFO - ANTIOQUIA</v>
      </c>
      <c r="I3" s="13" t="str">
        <f>+VLOOKUP(H3,'cod municipios'!$D$2:$E$1137,2,0)</f>
        <v>5591 PUERTO TRIUNFO - ANTIOQUIA</v>
      </c>
      <c r="L3" s="14">
        <f t="shared" ref="L3:L66" si="2">+ROUND(C3,0)</f>
        <v>15869</v>
      </c>
      <c r="M3" s="14">
        <f t="shared" ref="M3:M66" si="3">+ROUND(D3,0)</f>
        <v>35</v>
      </c>
      <c r="N3" s="14">
        <f t="shared" ref="N3:N66" si="4">+ROUND(E3,0)</f>
        <v>329152560</v>
      </c>
    </row>
    <row r="4" spans="1:14" s="8" customFormat="1" x14ac:dyDescent="0.25">
      <c r="A4" s="19" t="s">
        <v>1407</v>
      </c>
      <c r="B4" s="52" t="s">
        <v>1514</v>
      </c>
      <c r="C4" s="44">
        <v>419550.08999999997</v>
      </c>
      <c r="D4" s="47">
        <v>41.7988</v>
      </c>
      <c r="E4" s="33">
        <v>5905858455.8599987</v>
      </c>
      <c r="F4" s="10"/>
      <c r="G4" s="26" t="str">
        <f>+VLOOKUP(A4,'cod municipios'!$A$2:$B$33,2,)</f>
        <v>5 DEPARTAMENTO DE ANTIOQUIA</v>
      </c>
      <c r="H4" s="8" t="str">
        <f t="shared" si="1"/>
        <v>YONDÓ (Casabe) - ANTIOQUIA</v>
      </c>
      <c r="I4" s="13" t="str">
        <f>+VLOOKUP(H4,'cod municipios'!$D$2:$E$1137,2,0)</f>
        <v>5893 YONDÓ (Casabe) - ANTIOQUIA</v>
      </c>
      <c r="L4" s="14">
        <f t="shared" si="2"/>
        <v>419550</v>
      </c>
      <c r="M4" s="14">
        <f t="shared" si="3"/>
        <v>42</v>
      </c>
      <c r="N4" s="14">
        <f t="shared" si="4"/>
        <v>5905858456</v>
      </c>
    </row>
    <row r="5" spans="1:14" s="8" customFormat="1" x14ac:dyDescent="0.25">
      <c r="A5" s="18" t="s">
        <v>1410</v>
      </c>
      <c r="B5" s="51" t="s">
        <v>1410</v>
      </c>
      <c r="C5" s="43">
        <v>788566.88</v>
      </c>
      <c r="D5" s="46">
        <v>45.407444444444444</v>
      </c>
      <c r="E5" s="32">
        <v>17689760728.619995</v>
      </c>
      <c r="F5" s="10"/>
      <c r="G5" s="26" t="str">
        <f>+VLOOKUP(A5,'cod municipios'!$A$2:$B$33,2,)</f>
        <v>81 DEPARTAMENTO DE ARAUCA</v>
      </c>
      <c r="H5" s="8" t="str">
        <f t="shared" si="1"/>
        <v>ARAUCA - ARAUCA</v>
      </c>
      <c r="I5" s="13" t="str">
        <f>+VLOOKUP(H5,'cod municipios'!$D$2:$E$1137,2,0)</f>
        <v>81001 ARAUCA - ARAUCA</v>
      </c>
      <c r="L5" s="14">
        <f t="shared" si="2"/>
        <v>788567</v>
      </c>
      <c r="M5" s="14">
        <f t="shared" si="3"/>
        <v>45</v>
      </c>
      <c r="N5" s="14">
        <f t="shared" si="4"/>
        <v>17689760729</v>
      </c>
    </row>
    <row r="6" spans="1:14" s="8" customFormat="1" x14ac:dyDescent="0.25">
      <c r="A6" s="19" t="s">
        <v>1410</v>
      </c>
      <c r="B6" s="52" t="s">
        <v>1411</v>
      </c>
      <c r="C6" s="44">
        <v>590698.11999999988</v>
      </c>
      <c r="D6" s="47">
        <v>45.988210000000002</v>
      </c>
      <c r="E6" s="33">
        <v>7947761858.4400005</v>
      </c>
      <c r="F6" s="10"/>
      <c r="G6" s="26" t="str">
        <f>+VLOOKUP(A6,'cod municipios'!$A$2:$B$33,2,)</f>
        <v>81 DEPARTAMENTO DE ARAUCA</v>
      </c>
      <c r="H6" s="8" t="str">
        <f t="shared" si="1"/>
        <v>ARAUQUITA - ARAUCA</v>
      </c>
      <c r="I6" s="13" t="str">
        <f>+VLOOKUP(H6,'cod municipios'!$D$2:$E$1137,2,0)</f>
        <v>81065 ARAUQUITA - ARAUCA</v>
      </c>
      <c r="L6" s="14">
        <f t="shared" si="2"/>
        <v>590698</v>
      </c>
      <c r="M6" s="14">
        <f t="shared" si="3"/>
        <v>46</v>
      </c>
      <c r="N6" s="14">
        <f t="shared" si="4"/>
        <v>7947761858</v>
      </c>
    </row>
    <row r="7" spans="1:14" s="8" customFormat="1" x14ac:dyDescent="0.25">
      <c r="A7" s="19" t="s">
        <v>1410</v>
      </c>
      <c r="B7" s="52" t="s">
        <v>1497</v>
      </c>
      <c r="C7" s="44">
        <v>200890.71000000002</v>
      </c>
      <c r="D7" s="47">
        <v>40.59225</v>
      </c>
      <c r="E7" s="33">
        <v>2209105507.1500001</v>
      </c>
      <c r="F7" s="10"/>
      <c r="G7" s="26" t="str">
        <f>+VLOOKUP(A7,'cod municipios'!$A$2:$B$33,2,)</f>
        <v>81 DEPARTAMENTO DE ARAUCA</v>
      </c>
      <c r="H7" s="8" t="str">
        <f t="shared" si="1"/>
        <v>TAME - ARAUCA</v>
      </c>
      <c r="I7" s="13" t="str">
        <f>+VLOOKUP(H7,'cod municipios'!$D$2:$E$1137,2,0)</f>
        <v>81794 TAME - ARAUCA</v>
      </c>
      <c r="L7" s="14">
        <f t="shared" si="2"/>
        <v>200891</v>
      </c>
      <c r="M7" s="14">
        <f t="shared" si="3"/>
        <v>41</v>
      </c>
      <c r="N7" s="14">
        <f t="shared" si="4"/>
        <v>2209105507</v>
      </c>
    </row>
    <row r="8" spans="1:14" s="8" customFormat="1" x14ac:dyDescent="0.25">
      <c r="A8" s="19" t="s">
        <v>1500</v>
      </c>
      <c r="B8" s="52" t="s">
        <v>1484</v>
      </c>
      <c r="C8" s="44">
        <v>16669.560000000001</v>
      </c>
      <c r="D8" s="47">
        <v>50.374899999999997</v>
      </c>
      <c r="E8" s="33">
        <v>229148176.41999999</v>
      </c>
      <c r="F8" s="10"/>
      <c r="G8" s="26" t="str">
        <f>+VLOOKUP(A8,'cod municipios'!$A$2:$B$33,2,)</f>
        <v>8 DEPARTAMENTO DE ATLÁNTICO</v>
      </c>
      <c r="H8" s="8" t="str">
        <f t="shared" si="1"/>
        <v>SABANALARGA - ATLÁNTICO</v>
      </c>
      <c r="I8" s="13" t="str">
        <f>+VLOOKUP(H8,'cod municipios'!$D$2:$E$1137,2,0)</f>
        <v>8638 SABANALARGA - ATLÁNTICO</v>
      </c>
      <c r="L8" s="14">
        <f t="shared" si="2"/>
        <v>16670</v>
      </c>
      <c r="M8" s="14">
        <f t="shared" si="3"/>
        <v>50</v>
      </c>
      <c r="N8" s="14">
        <f t="shared" si="4"/>
        <v>229148176</v>
      </c>
    </row>
    <row r="9" spans="1:14" s="8" customFormat="1" x14ac:dyDescent="0.25">
      <c r="A9" s="18" t="s">
        <v>1498</v>
      </c>
      <c r="B9" s="51" t="s">
        <v>1412</v>
      </c>
      <c r="C9" s="43">
        <v>444816.69</v>
      </c>
      <c r="D9" s="46">
        <v>37.376800000000003</v>
      </c>
      <c r="E9" s="32">
        <v>5979949452.3900003</v>
      </c>
      <c r="F9" s="10"/>
      <c r="G9" s="26" t="str">
        <f>+VLOOKUP(A9,'cod municipios'!$A$2:$B$33,2,)</f>
        <v>13 DEPARTAMENTO DE BOLÍVAR</v>
      </c>
      <c r="H9" s="8" t="str">
        <f t="shared" si="1"/>
        <v>CANTAGALLO - BOLÍVAR</v>
      </c>
      <c r="I9" s="13" t="str">
        <f>+VLOOKUP(H9,'cod municipios'!$D$2:$E$1137,2,0)</f>
        <v>13160 CANTAGALLO - BOLÍVAR</v>
      </c>
      <c r="L9" s="14">
        <f t="shared" si="2"/>
        <v>444817</v>
      </c>
      <c r="M9" s="14">
        <f t="shared" si="3"/>
        <v>37</v>
      </c>
      <c r="N9" s="14">
        <f t="shared" si="4"/>
        <v>5979949452</v>
      </c>
    </row>
    <row r="10" spans="1:14" s="8" customFormat="1" x14ac:dyDescent="0.25">
      <c r="A10" s="18" t="s">
        <v>1498</v>
      </c>
      <c r="B10" s="51" t="s">
        <v>1413</v>
      </c>
      <c r="C10" s="43">
        <v>8514.9</v>
      </c>
      <c r="D10" s="46">
        <v>55.087000000000003</v>
      </c>
      <c r="E10" s="32">
        <v>319997624.31999999</v>
      </c>
      <c r="F10" s="10"/>
      <c r="G10" s="26" t="str">
        <f>+VLOOKUP(A10,'cod municipios'!$A$2:$B$33,2,)</f>
        <v>13 DEPARTAMENTO DE BOLÍVAR</v>
      </c>
      <c r="H10" s="8" t="str">
        <f t="shared" si="1"/>
        <v>CICUCO - BOLÍVAR</v>
      </c>
      <c r="I10" s="13" t="str">
        <f>+VLOOKUP(H10,'cod municipios'!$D$2:$E$1137,2,0)</f>
        <v>13188 CICUCO - BOLÍVAR</v>
      </c>
      <c r="L10" s="14">
        <f t="shared" si="2"/>
        <v>8515</v>
      </c>
      <c r="M10" s="14">
        <f t="shared" si="3"/>
        <v>55</v>
      </c>
      <c r="N10" s="14">
        <f t="shared" si="4"/>
        <v>319997624</v>
      </c>
    </row>
    <row r="11" spans="1:14" s="8" customFormat="1" x14ac:dyDescent="0.25">
      <c r="A11" s="18" t="s">
        <v>1498</v>
      </c>
      <c r="B11" s="52" t="s">
        <v>1515</v>
      </c>
      <c r="C11" s="44">
        <v>79.5</v>
      </c>
      <c r="D11" s="47">
        <v>51.400599999999997</v>
      </c>
      <c r="E11" s="33">
        <v>2787746.95</v>
      </c>
      <c r="F11" s="10"/>
      <c r="G11" s="26" t="str">
        <f>+VLOOKUP(A11,'cod municipios'!$A$2:$B$33,2,)</f>
        <v>13 DEPARTAMENTO DE BOLÍVAR</v>
      </c>
      <c r="H11" s="8" t="str">
        <f t="shared" si="1"/>
        <v>MOMPÓS - BOLÍVAR</v>
      </c>
      <c r="I11" s="13" t="str">
        <f>+VLOOKUP(H11,'cod municipios'!$D$2:$E$1137,2,0)</f>
        <v>13468 MOMPÓS - BOLÍVAR</v>
      </c>
      <c r="L11" s="14">
        <f t="shared" si="2"/>
        <v>80</v>
      </c>
      <c r="M11" s="14">
        <f t="shared" si="3"/>
        <v>51</v>
      </c>
      <c r="N11" s="14">
        <f t="shared" si="4"/>
        <v>2787747</v>
      </c>
    </row>
    <row r="12" spans="1:14" s="8" customFormat="1" x14ac:dyDescent="0.25">
      <c r="A12" s="18" t="s">
        <v>1498</v>
      </c>
      <c r="B12" s="51" t="s">
        <v>1414</v>
      </c>
      <c r="C12" s="44">
        <v>9843.9</v>
      </c>
      <c r="D12" s="47">
        <v>53.2438</v>
      </c>
      <c r="E12" s="33">
        <v>362911740.24000001</v>
      </c>
      <c r="F12" s="10"/>
      <c r="G12" s="26" t="str">
        <f>+VLOOKUP(A12,'cod municipios'!$A$2:$B$33,2,)</f>
        <v>13 DEPARTAMENTO DE BOLÍVAR</v>
      </c>
      <c r="H12" s="8" t="str">
        <f t="shared" si="1"/>
        <v>TALAIGUA NUEVO - BOLÍVAR</v>
      </c>
      <c r="I12" s="13" t="str">
        <f>+VLOOKUP(H12,'cod municipios'!$D$2:$E$1137,2,0)</f>
        <v>13780 TALAIGUA NUEVO - BOLÍVAR</v>
      </c>
      <c r="L12" s="14">
        <f t="shared" si="2"/>
        <v>9844</v>
      </c>
      <c r="M12" s="14">
        <f t="shared" si="3"/>
        <v>53</v>
      </c>
      <c r="N12" s="14">
        <f t="shared" si="4"/>
        <v>362911740</v>
      </c>
    </row>
    <row r="13" spans="1:14" s="8" customFormat="1" x14ac:dyDescent="0.25">
      <c r="A13" s="18" t="s">
        <v>1499</v>
      </c>
      <c r="B13" s="52" t="s">
        <v>1415</v>
      </c>
      <c r="C13" s="44">
        <v>5383.34</v>
      </c>
      <c r="D13" s="47">
        <v>34.772399999999998</v>
      </c>
      <c r="E13" s="33">
        <v>55545781.369999997</v>
      </c>
      <c r="F13" s="10"/>
      <c r="G13" s="26" t="str">
        <f>+VLOOKUP(A13,'cod municipios'!$A$2:$B$33,2,)</f>
        <v>15 DEPARTAMENTO DE BOYACÁ</v>
      </c>
      <c r="H13" s="8" t="str">
        <f t="shared" si="1"/>
        <v>CORRALES - BOYACÁ</v>
      </c>
      <c r="I13" s="13" t="str">
        <f>+VLOOKUP(H13,'cod municipios'!$D$2:$E$1137,2,0)</f>
        <v>15215 CORRALES - BOYACÁ</v>
      </c>
      <c r="L13" s="14">
        <f t="shared" si="2"/>
        <v>5383</v>
      </c>
      <c r="M13" s="14">
        <f t="shared" si="3"/>
        <v>35</v>
      </c>
      <c r="N13" s="14">
        <f t="shared" si="4"/>
        <v>55545781</v>
      </c>
    </row>
    <row r="14" spans="1:14" s="8" customFormat="1" x14ac:dyDescent="0.25">
      <c r="A14" s="18" t="s">
        <v>1499</v>
      </c>
      <c r="B14" s="51" t="s">
        <v>1516</v>
      </c>
      <c r="C14" s="43">
        <v>783404.03999999992</v>
      </c>
      <c r="D14" s="46">
        <v>32.756070000000001</v>
      </c>
      <c r="E14" s="32">
        <v>6483122910.9399996</v>
      </c>
      <c r="F14" s="10"/>
      <c r="G14" s="26" t="str">
        <f>+VLOOKUP(A14,'cod municipios'!$A$2:$B$33,2,)</f>
        <v>15 DEPARTAMENTO DE BOYACÁ</v>
      </c>
      <c r="H14" s="8" t="str">
        <f t="shared" si="1"/>
        <v>PUERTO BOYACÁ - BOYACÁ</v>
      </c>
      <c r="I14" s="13" t="str">
        <f>+VLOOKUP(H14,'cod municipios'!$D$2:$E$1137,2,0)</f>
        <v>15572 PUERTO BOYACÁ - BOYACÁ</v>
      </c>
      <c r="L14" s="14">
        <f t="shared" si="2"/>
        <v>783404</v>
      </c>
      <c r="M14" s="14">
        <f t="shared" si="3"/>
        <v>33</v>
      </c>
      <c r="N14" s="14">
        <f t="shared" si="4"/>
        <v>6483122911</v>
      </c>
    </row>
    <row r="15" spans="1:14" s="8" customFormat="1" x14ac:dyDescent="0.25">
      <c r="A15" s="18" t="s">
        <v>1499</v>
      </c>
      <c r="B15" s="52" t="s">
        <v>1494</v>
      </c>
      <c r="C15" s="44">
        <v>1227</v>
      </c>
      <c r="D15" s="47">
        <v>46.124899999999997</v>
      </c>
      <c r="E15" s="33">
        <v>15443938.52</v>
      </c>
      <c r="F15" s="10"/>
      <c r="G15" s="26" t="str">
        <f>+VLOOKUP(A15,'cod municipios'!$A$2:$B$33,2,)</f>
        <v>15 DEPARTAMENTO DE BOYACÁ</v>
      </c>
      <c r="H15" s="8" t="str">
        <f t="shared" si="1"/>
        <v>SAN LUIS DE GACENO - BOYACÁ</v>
      </c>
      <c r="I15" s="13" t="str">
        <f>+VLOOKUP(H15,'cod municipios'!$D$2:$E$1137,2,0)</f>
        <v>15667 SAN LUIS DE GACENO - BOYACÁ</v>
      </c>
      <c r="L15" s="14">
        <f t="shared" si="2"/>
        <v>1227</v>
      </c>
      <c r="M15" s="14">
        <f t="shared" si="3"/>
        <v>46</v>
      </c>
      <c r="N15" s="14">
        <f t="shared" si="4"/>
        <v>15443939</v>
      </c>
    </row>
    <row r="16" spans="1:14" s="8" customFormat="1" x14ac:dyDescent="0.25">
      <c r="A16" s="18" t="s">
        <v>1499</v>
      </c>
      <c r="B16" s="52" t="s">
        <v>1517</v>
      </c>
      <c r="C16" s="44">
        <v>909.85</v>
      </c>
      <c r="D16" s="47">
        <v>31.573899999999998</v>
      </c>
      <c r="E16" s="33">
        <v>7839278.4000000004</v>
      </c>
      <c r="F16" s="10"/>
      <c r="G16" s="26" t="str">
        <f>+VLOOKUP(A16,'cod municipios'!$A$2:$B$33,2,)</f>
        <v>15 DEPARTAMENTO DE BOYACÁ</v>
      </c>
      <c r="H16" s="8" t="str">
        <f t="shared" si="1"/>
        <v>TÓPAGA - BOYACÁ</v>
      </c>
      <c r="I16" s="13" t="str">
        <f>+VLOOKUP(H16,'cod municipios'!$D$2:$E$1137,2,0)</f>
        <v>15820 TÓPAGA - BOYACÁ</v>
      </c>
      <c r="L16" s="14">
        <f t="shared" si="2"/>
        <v>910</v>
      </c>
      <c r="M16" s="14">
        <f t="shared" si="3"/>
        <v>32</v>
      </c>
      <c r="N16" s="14">
        <f t="shared" si="4"/>
        <v>7839278</v>
      </c>
    </row>
    <row r="17" spans="1:14" s="8" customFormat="1" x14ac:dyDescent="0.25">
      <c r="A17" s="18" t="s">
        <v>1416</v>
      </c>
      <c r="B17" s="52" t="s">
        <v>1417</v>
      </c>
      <c r="C17" s="44">
        <v>319903.15999999997</v>
      </c>
      <c r="D17" s="47">
        <v>49.318594117647066</v>
      </c>
      <c r="E17" s="33">
        <v>10891156647.710001</v>
      </c>
      <c r="F17" s="10"/>
      <c r="G17" s="26" t="str">
        <f>+VLOOKUP(A17,'cod municipios'!$A$2:$B$33,2,)</f>
        <v>85 DEPARTAMENTO DE CASANARE</v>
      </c>
      <c r="H17" s="8" t="str">
        <f t="shared" si="1"/>
        <v>AGUAZUL - CASANARE</v>
      </c>
      <c r="I17" s="13" t="str">
        <f>+VLOOKUP(H17,'cod municipios'!$D$2:$E$1137,2,0)</f>
        <v>85010 AGUAZUL - CASANARE</v>
      </c>
      <c r="L17" s="14">
        <f t="shared" si="2"/>
        <v>319903</v>
      </c>
      <c r="M17" s="14">
        <f t="shared" si="3"/>
        <v>49</v>
      </c>
      <c r="N17" s="14">
        <f t="shared" si="4"/>
        <v>10891156648</v>
      </c>
    </row>
    <row r="18" spans="1:14" s="8" customFormat="1" x14ac:dyDescent="0.25">
      <c r="A18" s="18" t="s">
        <v>1416</v>
      </c>
      <c r="B18" s="51" t="s">
        <v>1559</v>
      </c>
      <c r="C18" s="43">
        <v>115876.99</v>
      </c>
      <c r="D18" s="46">
        <v>38.113422222222219</v>
      </c>
      <c r="E18" s="32">
        <v>1811623294.72</v>
      </c>
      <c r="F18" s="10"/>
      <c r="G18" s="26" t="str">
        <f>+VLOOKUP(A18,'cod municipios'!$A$2:$B$33,2,)</f>
        <v>85 DEPARTAMENTO DE CASANARE</v>
      </c>
      <c r="H18" s="8" t="str">
        <f t="shared" si="1"/>
        <v>MANí - CASANARE</v>
      </c>
      <c r="I18" s="13" t="str">
        <f>+VLOOKUP(H18,'cod municipios'!$D$2:$E$1137,2,0)</f>
        <v>85139 MANÍ - CASANARE</v>
      </c>
      <c r="L18" s="14">
        <f t="shared" si="2"/>
        <v>115877</v>
      </c>
      <c r="M18" s="14">
        <f t="shared" si="3"/>
        <v>38</v>
      </c>
      <c r="N18" s="14">
        <f t="shared" si="4"/>
        <v>1811623295</v>
      </c>
    </row>
    <row r="19" spans="1:14" s="8" customFormat="1" x14ac:dyDescent="0.25">
      <c r="A19" s="19" t="s">
        <v>1416</v>
      </c>
      <c r="B19" s="52" t="s">
        <v>1418</v>
      </c>
      <c r="C19" s="44">
        <v>6620.09</v>
      </c>
      <c r="D19" s="47">
        <v>41.302100000000003</v>
      </c>
      <c r="E19" s="33">
        <v>74612930.730000004</v>
      </c>
      <c r="F19" s="10"/>
      <c r="G19" s="26" t="str">
        <f>+VLOOKUP(A19,'cod municipios'!$A$2:$B$33,2,)</f>
        <v>85 DEPARTAMENTO DE CASANARE</v>
      </c>
      <c r="H19" s="8" t="str">
        <f t="shared" si="1"/>
        <v>MONTERREY - CASANARE</v>
      </c>
      <c r="I19" s="13" t="str">
        <f>+VLOOKUP(H19,'cod municipios'!$D$2:$E$1137,2,0)</f>
        <v>85162 MONTERREY - CASANARE</v>
      </c>
      <c r="L19" s="14">
        <f t="shared" si="2"/>
        <v>6620</v>
      </c>
      <c r="M19" s="14">
        <f t="shared" si="3"/>
        <v>41</v>
      </c>
      <c r="N19" s="14">
        <f t="shared" si="4"/>
        <v>74612931</v>
      </c>
    </row>
    <row r="20" spans="1:14" s="8" customFormat="1" hidden="1" x14ac:dyDescent="0.25">
      <c r="A20" s="19" t="s">
        <v>1416</v>
      </c>
      <c r="B20" s="49" t="s">
        <v>1485</v>
      </c>
      <c r="C20" s="44">
        <v>1872.27</v>
      </c>
      <c r="D20" s="47">
        <v>44.381450000000001</v>
      </c>
      <c r="E20" s="33">
        <v>21981147.050000001</v>
      </c>
      <c r="F20" s="10"/>
      <c r="G20" s="26" t="str">
        <f>+VLOOKUP(A20,'cod municipios'!$A$2:$B$33,2,)</f>
        <v>85 DEPARTAMENTO DE CASANARE</v>
      </c>
      <c r="H20" s="8" t="str">
        <f t="shared" si="1"/>
        <v>MUNICIPIO NN CASANARE - CASANARE</v>
      </c>
      <c r="I20" s="13" t="e">
        <f>+VLOOKUP(H20,'cod municipios'!$D$2:$E$1137,2,0)</f>
        <v>#N/A</v>
      </c>
      <c r="L20" s="14">
        <f t="shared" si="2"/>
        <v>1872</v>
      </c>
      <c r="M20" s="14">
        <f t="shared" si="3"/>
        <v>44</v>
      </c>
      <c r="N20" s="14">
        <f t="shared" si="4"/>
        <v>21981147</v>
      </c>
    </row>
    <row r="21" spans="1:14" s="8" customFormat="1" x14ac:dyDescent="0.25">
      <c r="A21" s="19" t="s">
        <v>1416</v>
      </c>
      <c r="B21" s="52" t="s">
        <v>1560</v>
      </c>
      <c r="C21" s="44">
        <v>151.46</v>
      </c>
      <c r="D21" s="47">
        <v>42.697699999999998</v>
      </c>
      <c r="E21" s="33">
        <v>4411847.22</v>
      </c>
      <c r="F21" s="10"/>
      <c r="G21" s="26" t="str">
        <f>+VLOOKUP(A21,'cod municipios'!$A$2:$B$33,2,)</f>
        <v>85 DEPARTAMENTO DE CASANARE</v>
      </c>
      <c r="H21" s="8" t="str">
        <f t="shared" si="1"/>
        <v>NUNCHíA - CASANARE</v>
      </c>
      <c r="I21" s="13" t="str">
        <f>+VLOOKUP(H21,'cod municipios'!$D$2:$E$1137,2,0)</f>
        <v>85225 NUNCHÍA - CASANARE</v>
      </c>
      <c r="L21" s="14">
        <f t="shared" si="2"/>
        <v>151</v>
      </c>
      <c r="M21" s="14">
        <f t="shared" si="3"/>
        <v>43</v>
      </c>
      <c r="N21" s="14">
        <f t="shared" si="4"/>
        <v>4411847</v>
      </c>
    </row>
    <row r="22" spans="1:14" s="8" customFormat="1" x14ac:dyDescent="0.25">
      <c r="A22" s="19" t="s">
        <v>1416</v>
      </c>
      <c r="B22" s="52" t="s">
        <v>1520</v>
      </c>
      <c r="C22" s="44">
        <v>378461.53</v>
      </c>
      <c r="D22" s="47">
        <v>40.282011904761895</v>
      </c>
      <c r="E22" s="33">
        <v>4998334899.5400009</v>
      </c>
      <c r="F22" s="10"/>
      <c r="G22" s="26" t="str">
        <f>+VLOOKUP(A22,'cod municipios'!$A$2:$B$33,2,)</f>
        <v>85 DEPARTAMENTO DE CASANARE</v>
      </c>
      <c r="H22" s="8" t="str">
        <f t="shared" si="1"/>
        <v>OROCUÉ - CASANARE</v>
      </c>
      <c r="I22" s="13" t="str">
        <f>+VLOOKUP(H22,'cod municipios'!$D$2:$E$1137,2,0)</f>
        <v>85230 OROCUÉ - CASANARE</v>
      </c>
      <c r="L22" s="14">
        <f t="shared" si="2"/>
        <v>378462</v>
      </c>
      <c r="M22" s="14">
        <f t="shared" si="3"/>
        <v>40</v>
      </c>
      <c r="N22" s="14">
        <f t="shared" si="4"/>
        <v>4998334900</v>
      </c>
    </row>
    <row r="23" spans="1:14" s="8" customFormat="1" x14ac:dyDescent="0.25">
      <c r="A23" s="18" t="s">
        <v>1416</v>
      </c>
      <c r="B23" s="51" t="s">
        <v>1419</v>
      </c>
      <c r="C23" s="43">
        <v>149954.94</v>
      </c>
      <c r="D23" s="47">
        <v>42.368105263157894</v>
      </c>
      <c r="E23" s="33">
        <v>2381811933.8400002</v>
      </c>
      <c r="F23" s="10"/>
      <c r="G23" s="26" t="str">
        <f>+VLOOKUP(A23,'cod municipios'!$A$2:$B$33,2,)</f>
        <v>85 DEPARTAMENTO DE CASANARE</v>
      </c>
      <c r="H23" s="8" t="str">
        <f t="shared" si="1"/>
        <v>PAZ DE ARIPORO - CASANARE</v>
      </c>
      <c r="I23" s="13" t="str">
        <f>+VLOOKUP(H23,'cod municipios'!$D$2:$E$1137,2,0)</f>
        <v>85250 PAZ DE ARIPORO - CASANARE</v>
      </c>
      <c r="L23" s="14">
        <f t="shared" si="2"/>
        <v>149955</v>
      </c>
      <c r="M23" s="14">
        <f t="shared" si="3"/>
        <v>42</v>
      </c>
      <c r="N23" s="14">
        <f t="shared" si="4"/>
        <v>2381811934</v>
      </c>
    </row>
    <row r="24" spans="1:14" s="8" customFormat="1" x14ac:dyDescent="0.25">
      <c r="A24" s="18" t="s">
        <v>1416</v>
      </c>
      <c r="B24" s="51" t="s">
        <v>1493</v>
      </c>
      <c r="C24" s="43">
        <v>16968.77</v>
      </c>
      <c r="D24" s="46">
        <v>39.666733333333333</v>
      </c>
      <c r="E24" s="32">
        <v>188608781.69999999</v>
      </c>
      <c r="F24" s="10"/>
      <c r="G24" s="26" t="str">
        <f>+VLOOKUP(A24,'cod municipios'!$A$2:$B$33,2,)</f>
        <v>85 DEPARTAMENTO DE CASANARE</v>
      </c>
      <c r="H24" s="8" t="str">
        <f t="shared" si="1"/>
        <v>PORE - CASANARE</v>
      </c>
      <c r="I24" s="13" t="str">
        <f>+VLOOKUP(H24,'cod municipios'!$D$2:$E$1137,2,0)</f>
        <v>85263 PORE - CASANARE</v>
      </c>
      <c r="L24" s="14">
        <f t="shared" si="2"/>
        <v>16969</v>
      </c>
      <c r="M24" s="14">
        <f t="shared" si="3"/>
        <v>40</v>
      </c>
      <c r="N24" s="14">
        <f t="shared" si="4"/>
        <v>188608782</v>
      </c>
    </row>
    <row r="25" spans="1:14" s="8" customFormat="1" x14ac:dyDescent="0.25">
      <c r="A25" s="19" t="s">
        <v>1416</v>
      </c>
      <c r="B25" s="52" t="s">
        <v>1420</v>
      </c>
      <c r="C25" s="44">
        <v>179893.95</v>
      </c>
      <c r="D25" s="46">
        <v>43.094153846153844</v>
      </c>
      <c r="E25" s="32">
        <v>2612293823.9799995</v>
      </c>
      <c r="F25" s="10"/>
      <c r="G25" s="26" t="str">
        <f>+VLOOKUP(A25,'cod municipios'!$A$2:$B$33,2,)</f>
        <v>85 DEPARTAMENTO DE CASANARE</v>
      </c>
      <c r="H25" s="8" t="str">
        <f t="shared" si="1"/>
        <v>SAN LUIS DE PALENQUE - CASANARE</v>
      </c>
      <c r="I25" s="13" t="str">
        <f>+VLOOKUP(H25,'cod municipios'!$D$2:$E$1137,2,0)</f>
        <v>85325 SAN LUIS DE PALENQUE - CASANARE</v>
      </c>
      <c r="L25" s="14">
        <f t="shared" si="2"/>
        <v>179894</v>
      </c>
      <c r="M25" s="14">
        <f t="shared" si="3"/>
        <v>43</v>
      </c>
      <c r="N25" s="14">
        <f t="shared" si="4"/>
        <v>2612293824</v>
      </c>
    </row>
    <row r="26" spans="1:14" s="8" customFormat="1" x14ac:dyDescent="0.25">
      <c r="A26" s="19" t="s">
        <v>1416</v>
      </c>
      <c r="B26" s="52" t="s">
        <v>1421</v>
      </c>
      <c r="C26" s="44">
        <v>1461372.4399999997</v>
      </c>
      <c r="D26" s="47">
        <v>44.931051724137937</v>
      </c>
      <c r="E26" s="33">
        <v>16876626362.950001</v>
      </c>
      <c r="F26" s="10"/>
      <c r="G26" s="26" t="str">
        <f>+VLOOKUP(A26,'cod municipios'!$A$2:$B$33,2,)</f>
        <v>85 DEPARTAMENTO DE CASANARE</v>
      </c>
      <c r="H26" s="8" t="str">
        <f t="shared" si="1"/>
        <v>TAURAMENA - CASANARE</v>
      </c>
      <c r="I26" s="13" t="str">
        <f>+VLOOKUP(H26,'cod municipios'!$D$2:$E$1137,2,0)</f>
        <v>85410 TAURAMENA - CASANARE</v>
      </c>
      <c r="L26" s="14">
        <f t="shared" si="2"/>
        <v>1461372</v>
      </c>
      <c r="M26" s="14">
        <f t="shared" si="3"/>
        <v>45</v>
      </c>
      <c r="N26" s="14">
        <f t="shared" si="4"/>
        <v>16876626363</v>
      </c>
    </row>
    <row r="27" spans="1:14" s="8" customFormat="1" x14ac:dyDescent="0.25">
      <c r="A27" s="19" t="s">
        <v>1416</v>
      </c>
      <c r="B27" s="52" t="s">
        <v>1422</v>
      </c>
      <c r="C27" s="44">
        <v>103172.9</v>
      </c>
      <c r="D27" s="47">
        <v>42.29593333333333</v>
      </c>
      <c r="E27" s="33">
        <v>1383942620.4299998</v>
      </c>
      <c r="F27" s="10"/>
      <c r="G27" s="26" t="str">
        <f>+VLOOKUP(A27,'cod municipios'!$A$2:$B$33,2,)</f>
        <v>85 DEPARTAMENTO DE CASANARE</v>
      </c>
      <c r="H27" s="8" t="str">
        <f t="shared" si="1"/>
        <v>TRINIDAD - CASANARE</v>
      </c>
      <c r="I27" s="13" t="str">
        <f>+VLOOKUP(H27,'cod municipios'!$D$2:$E$1137,2,0)</f>
        <v>85430 TRINIDAD - CASANARE</v>
      </c>
      <c r="L27" s="14">
        <f t="shared" si="2"/>
        <v>103173</v>
      </c>
      <c r="M27" s="14">
        <f t="shared" si="3"/>
        <v>42</v>
      </c>
      <c r="N27" s="14">
        <f t="shared" si="4"/>
        <v>1383942620</v>
      </c>
    </row>
    <row r="28" spans="1:14" s="8" customFormat="1" x14ac:dyDescent="0.25">
      <c r="A28" s="19" t="s">
        <v>1416</v>
      </c>
      <c r="B28" s="51" t="s">
        <v>1521</v>
      </c>
      <c r="C28" s="44">
        <v>995508.18000000017</v>
      </c>
      <c r="D28" s="47">
        <v>42.605266666666665</v>
      </c>
      <c r="E28" s="33">
        <v>16184785809.249998</v>
      </c>
      <c r="F28" s="10"/>
      <c r="G28" s="26" t="str">
        <f>+VLOOKUP(A28,'cod municipios'!$A$2:$B$33,2,)</f>
        <v>85 DEPARTAMENTO DE CASANARE</v>
      </c>
      <c r="H28" s="8" t="str">
        <f t="shared" si="1"/>
        <v>VILLANUEVA - CASANARE</v>
      </c>
      <c r="I28" s="13" t="str">
        <f>+VLOOKUP(H28,'cod municipios'!$D$2:$E$1137,2,0)</f>
        <v>85440 VILLANUEVA - CASANARE</v>
      </c>
      <c r="L28" s="14">
        <f t="shared" si="2"/>
        <v>995508</v>
      </c>
      <c r="M28" s="14">
        <f t="shared" si="3"/>
        <v>43</v>
      </c>
      <c r="N28" s="14">
        <f t="shared" si="4"/>
        <v>16184785809</v>
      </c>
    </row>
    <row r="29" spans="1:14" s="8" customFormat="1" x14ac:dyDescent="0.25">
      <c r="A29" s="19" t="s">
        <v>1416</v>
      </c>
      <c r="B29" s="52" t="s">
        <v>1423</v>
      </c>
      <c r="C29" s="44">
        <v>979692.64</v>
      </c>
      <c r="D29" s="47">
        <v>43.62124285714286</v>
      </c>
      <c r="E29" s="33">
        <v>18863778224.859997</v>
      </c>
      <c r="F29" s="10"/>
      <c r="G29" s="26" t="str">
        <f>+VLOOKUP(A29,'cod municipios'!$A$2:$B$33,2,)</f>
        <v>85 DEPARTAMENTO DE CASANARE</v>
      </c>
      <c r="H29" s="8" t="str">
        <f t="shared" si="1"/>
        <v>YOPAL - CASANARE</v>
      </c>
      <c r="I29" s="13" t="str">
        <f>+VLOOKUP(H29,'cod municipios'!$D$2:$E$1137,2,0)</f>
        <v>85001 YOPAL - CASANARE</v>
      </c>
      <c r="L29" s="14">
        <f t="shared" si="2"/>
        <v>979693</v>
      </c>
      <c r="M29" s="14">
        <f t="shared" si="3"/>
        <v>44</v>
      </c>
      <c r="N29" s="14">
        <f t="shared" si="4"/>
        <v>18863778225</v>
      </c>
    </row>
    <row r="30" spans="1:14" s="8" customFormat="1" x14ac:dyDescent="0.25">
      <c r="A30" s="19" t="s">
        <v>1424</v>
      </c>
      <c r="B30" s="52" t="s">
        <v>1425</v>
      </c>
      <c r="C30" s="44">
        <v>21014.41</v>
      </c>
      <c r="D30" s="47">
        <v>41.452550000000002</v>
      </c>
      <c r="E30" s="33">
        <v>543914786.15999997</v>
      </c>
      <c r="F30" s="10"/>
      <c r="G30" s="26" t="str">
        <f>+VLOOKUP(A30,'cod municipios'!$A$2:$B$33,2,)</f>
        <v>19 DEPARTAMENTO DE CAUCA</v>
      </c>
      <c r="H30" s="8" t="str">
        <f t="shared" si="1"/>
        <v>PIAMONTE - CAUCA</v>
      </c>
      <c r="I30" s="13" t="str">
        <f>+VLOOKUP(H30,'cod municipios'!$D$2:$E$1137,2,0)</f>
        <v>19533 PIAMONTE - CAUCA</v>
      </c>
      <c r="L30" s="14">
        <f t="shared" si="2"/>
        <v>21014</v>
      </c>
      <c r="M30" s="14">
        <f t="shared" si="3"/>
        <v>41</v>
      </c>
      <c r="N30" s="14">
        <f t="shared" si="4"/>
        <v>543914786</v>
      </c>
    </row>
    <row r="31" spans="1:14" s="8" customFormat="1" x14ac:dyDescent="0.25">
      <c r="A31" s="19" t="s">
        <v>1426</v>
      </c>
      <c r="B31" s="52" t="s">
        <v>1427</v>
      </c>
      <c r="C31" s="44">
        <v>14392.810000000001</v>
      </c>
      <c r="D31" s="47">
        <v>43.144425000000005</v>
      </c>
      <c r="E31" s="33">
        <v>160910406.28</v>
      </c>
      <c r="F31" s="10"/>
      <c r="G31" s="26" t="str">
        <f>+VLOOKUP(A31,'cod municipios'!$A$2:$B$33,2,)</f>
        <v>20 DEPARTAMENTO DE CESAR</v>
      </c>
      <c r="H31" s="8" t="str">
        <f t="shared" si="1"/>
        <v>AGUACHICA - CESAR</v>
      </c>
      <c r="I31" s="13" t="str">
        <f>+VLOOKUP(H31,'cod municipios'!$D$2:$E$1137,2,0)</f>
        <v>20011 AGUACHICA - CESAR</v>
      </c>
      <c r="L31" s="14">
        <f t="shared" si="2"/>
        <v>14393</v>
      </c>
      <c r="M31" s="14">
        <f t="shared" si="3"/>
        <v>43</v>
      </c>
      <c r="N31" s="14">
        <f t="shared" si="4"/>
        <v>160910406</v>
      </c>
    </row>
    <row r="32" spans="1:14" s="8" customFormat="1" x14ac:dyDescent="0.25">
      <c r="A32" s="19" t="s">
        <v>1426</v>
      </c>
      <c r="B32" s="52" t="s">
        <v>1428</v>
      </c>
      <c r="C32" s="44">
        <v>25968.43</v>
      </c>
      <c r="D32" s="47">
        <v>38.846550000000001</v>
      </c>
      <c r="E32" s="33">
        <v>473997714.70000005</v>
      </c>
      <c r="F32" s="10"/>
      <c r="G32" s="26" t="str">
        <f>+VLOOKUP(A32,'cod municipios'!$A$2:$B$33,2,)</f>
        <v>20 DEPARTAMENTO DE CESAR</v>
      </c>
      <c r="H32" s="8" t="str">
        <f t="shared" si="1"/>
        <v>RIO DE ORO - CESAR</v>
      </c>
      <c r="I32" s="13" t="str">
        <f>+VLOOKUP(H32,'cod municipios'!$D$2:$E$1137,2,0)</f>
        <v>20614 RIO DE ORO - CESAR</v>
      </c>
      <c r="L32" s="14">
        <f t="shared" si="2"/>
        <v>25968</v>
      </c>
      <c r="M32" s="14">
        <f t="shared" si="3"/>
        <v>39</v>
      </c>
      <c r="N32" s="14">
        <f t="shared" si="4"/>
        <v>473997715</v>
      </c>
    </row>
    <row r="33" spans="1:15" s="8" customFormat="1" x14ac:dyDescent="0.25">
      <c r="A33" s="19" t="s">
        <v>1426</v>
      </c>
      <c r="B33" s="52" t="s">
        <v>1544</v>
      </c>
      <c r="C33" s="44">
        <v>6452.15</v>
      </c>
      <c r="D33" s="47">
        <v>35.505200000000002</v>
      </c>
      <c r="E33" s="33">
        <v>156283993.36000001</v>
      </c>
      <c r="F33" s="10"/>
      <c r="G33" s="26" t="str">
        <f>+VLOOKUP(A33,'cod municipios'!$A$2:$B$33,2,)</f>
        <v>20 DEPARTAMENTO DE CESAR</v>
      </c>
      <c r="H33" s="8" t="str">
        <f t="shared" si="1"/>
        <v>SAN ALBERTO - CESAR</v>
      </c>
      <c r="I33" s="13" t="str">
        <f>+VLOOKUP(H33,'cod municipios'!$D$2:$E$1137,2,0)</f>
        <v>20710 SAN ALBERTO - CESAR</v>
      </c>
      <c r="L33" s="14">
        <f t="shared" si="2"/>
        <v>6452</v>
      </c>
      <c r="M33" s="14">
        <f t="shared" si="3"/>
        <v>36</v>
      </c>
      <c r="N33" s="14">
        <f t="shared" si="4"/>
        <v>156283993</v>
      </c>
    </row>
    <row r="34" spans="1:15" s="8" customFormat="1" x14ac:dyDescent="0.25">
      <c r="A34" s="18" t="s">
        <v>1426</v>
      </c>
      <c r="B34" s="52" t="s">
        <v>1429</v>
      </c>
      <c r="C34" s="43">
        <v>515140.48000000004</v>
      </c>
      <c r="D34" s="47">
        <v>37.73193333333333</v>
      </c>
      <c r="E34" s="33">
        <v>6669375756.3099995</v>
      </c>
      <c r="F34" s="10"/>
      <c r="G34" s="26" t="str">
        <f>+VLOOKUP(A34,'cod municipios'!$A$2:$B$33,2,)</f>
        <v>20 DEPARTAMENTO DE CESAR</v>
      </c>
      <c r="H34" s="8" t="str">
        <f t="shared" si="1"/>
        <v>SAN MARTÍN - CESAR</v>
      </c>
      <c r="I34" s="13" t="str">
        <f>+VLOOKUP(H34,'cod municipios'!$D$2:$E$1137,2,0)</f>
        <v>20770 SAN MARTÍN - CESAR</v>
      </c>
      <c r="L34" s="14">
        <f t="shared" si="2"/>
        <v>515140</v>
      </c>
      <c r="M34" s="14">
        <f t="shared" si="3"/>
        <v>38</v>
      </c>
      <c r="N34" s="14">
        <f t="shared" si="4"/>
        <v>6669375756</v>
      </c>
    </row>
    <row r="35" spans="1:15" s="8" customFormat="1" x14ac:dyDescent="0.25">
      <c r="A35" s="19" t="s">
        <v>1501</v>
      </c>
      <c r="B35" s="52" t="s">
        <v>1430</v>
      </c>
      <c r="C35" s="44">
        <v>7.34</v>
      </c>
      <c r="D35" s="46">
        <v>39.5</v>
      </c>
      <c r="E35" s="32">
        <v>79117.119999999995</v>
      </c>
      <c r="F35" s="10"/>
      <c r="G35" s="26" t="str">
        <f>+VLOOKUP(A35,'cod municipios'!$A$2:$B$33,2,)</f>
        <v>23 DEPARTAMENTO DE CÓRDOBA</v>
      </c>
      <c r="H35" s="8" t="str">
        <f t="shared" si="1"/>
        <v>PUEBLO NUEVO - CÓRDOBA</v>
      </c>
      <c r="I35" s="13" t="str">
        <f>+VLOOKUP(H35,'cod municipios'!$D$2:$E$1137,2,0)</f>
        <v>23570 PUEBLO NUEVO - CÓRDOBA</v>
      </c>
      <c r="L35" s="14">
        <f t="shared" si="2"/>
        <v>7</v>
      </c>
      <c r="M35" s="14">
        <f t="shared" si="3"/>
        <v>40</v>
      </c>
      <c r="N35" s="14">
        <f t="shared" si="4"/>
        <v>79117</v>
      </c>
    </row>
    <row r="36" spans="1:15" s="8" customFormat="1" x14ac:dyDescent="0.25">
      <c r="A36" s="19" t="s">
        <v>1431</v>
      </c>
      <c r="B36" s="52" t="s">
        <v>1432</v>
      </c>
      <c r="C36" s="44">
        <v>3634</v>
      </c>
      <c r="D36" s="47">
        <v>42.403599999999997</v>
      </c>
      <c r="E36" s="33">
        <v>105124932.59</v>
      </c>
      <c r="F36" s="10"/>
      <c r="G36" s="26" t="str">
        <f>+VLOOKUP(A36,'cod municipios'!$A$2:$B$33,2,)</f>
        <v>25 DEPARTAMENTO DE CUNDINAMARCA</v>
      </c>
      <c r="H36" s="8" t="str">
        <f t="shared" si="1"/>
        <v>GUADUAS - CUNDINAMARCA</v>
      </c>
      <c r="I36" s="13" t="str">
        <f>+VLOOKUP(H36,'cod municipios'!$D$2:$E$1137,2,0)</f>
        <v>25320 GUADUAS - CUNDINAMARCA</v>
      </c>
      <c r="L36" s="14">
        <f t="shared" si="2"/>
        <v>3634</v>
      </c>
      <c r="M36" s="14">
        <f t="shared" si="3"/>
        <v>42</v>
      </c>
      <c r="N36" s="14">
        <f t="shared" si="4"/>
        <v>105124933</v>
      </c>
    </row>
    <row r="37" spans="1:15" s="8" customFormat="1" x14ac:dyDescent="0.25">
      <c r="A37" s="19" t="s">
        <v>1431</v>
      </c>
      <c r="B37" s="52" t="s">
        <v>1522</v>
      </c>
      <c r="C37" s="44">
        <v>1535.22</v>
      </c>
      <c r="D37" s="47">
        <v>43.386699999999998</v>
      </c>
      <c r="E37" s="33">
        <v>72705170.739999995</v>
      </c>
      <c r="F37" s="10"/>
      <c r="G37" s="26" t="str">
        <f>+VLOOKUP(A37,'cod municipios'!$A$2:$B$33,2,)</f>
        <v>25 DEPARTAMENTO DE CUNDINAMARCA</v>
      </c>
      <c r="H37" s="8" t="str">
        <f t="shared" si="1"/>
        <v>PULÍ - CUNDINAMARCA</v>
      </c>
      <c r="I37" s="13" t="str">
        <f>+VLOOKUP(H37,'cod municipios'!$D$2:$E$1137,2,0)</f>
        <v>25580 PULÍ - CUNDINAMARCA</v>
      </c>
      <c r="L37" s="14">
        <f t="shared" si="2"/>
        <v>1535</v>
      </c>
      <c r="M37" s="14">
        <f t="shared" si="3"/>
        <v>43</v>
      </c>
      <c r="N37" s="14">
        <f t="shared" si="4"/>
        <v>72705171</v>
      </c>
    </row>
    <row r="38" spans="1:15" s="8" customFormat="1" hidden="1" x14ac:dyDescent="0.25">
      <c r="A38" s="19" t="s">
        <v>1486</v>
      </c>
      <c r="B38" s="49" t="s">
        <v>1487</v>
      </c>
      <c r="C38" s="44">
        <v>51202.42</v>
      </c>
      <c r="D38" s="47">
        <v>20.0992</v>
      </c>
      <c r="E38" s="33">
        <v>210624358.31</v>
      </c>
      <c r="F38" s="10"/>
      <c r="G38" s="26" t="e">
        <f>+VLOOKUP(A38,'cod municipios'!$A$2:$B$33,2,)</f>
        <v>#N/A</v>
      </c>
      <c r="H38" s="8" t="str">
        <f t="shared" si="1"/>
        <v>MUNICIPIO NN - DEPARTAMENTO NN</v>
      </c>
      <c r="I38" s="13" t="e">
        <f>+VLOOKUP(H38,'cod municipios'!$D$2:$E$1137,2,0)</f>
        <v>#N/A</v>
      </c>
      <c r="L38" s="14">
        <f t="shared" si="2"/>
        <v>51202</v>
      </c>
      <c r="M38" s="14">
        <f t="shared" si="3"/>
        <v>20</v>
      </c>
      <c r="N38" s="14">
        <f t="shared" si="4"/>
        <v>210624358</v>
      </c>
      <c r="O38" s="11"/>
    </row>
    <row r="39" spans="1:15" s="8" customFormat="1" x14ac:dyDescent="0.25">
      <c r="A39" s="18" t="s">
        <v>1433</v>
      </c>
      <c r="B39" s="52" t="s">
        <v>1434</v>
      </c>
      <c r="C39" s="43">
        <v>209999.15999999997</v>
      </c>
      <c r="D39" s="47">
        <v>42.291868421052648</v>
      </c>
      <c r="E39" s="33">
        <v>4327286827.3299999</v>
      </c>
      <c r="F39" s="10"/>
      <c r="G39" s="26" t="str">
        <f>+VLOOKUP(A39,'cod municipios'!$A$2:$B$33,2,)</f>
        <v>41 DEPARTAMENTO DE HUILA</v>
      </c>
      <c r="H39" s="8" t="str">
        <f t="shared" si="1"/>
        <v>AIPE - HUILA</v>
      </c>
      <c r="I39" s="13" t="str">
        <f>+VLOOKUP(H39,'cod municipios'!$D$2:$E$1137,2,0)</f>
        <v>41016 AIPE - HUILA</v>
      </c>
      <c r="L39" s="14">
        <f t="shared" si="2"/>
        <v>209999</v>
      </c>
      <c r="M39" s="14">
        <f t="shared" si="3"/>
        <v>42</v>
      </c>
      <c r="N39" s="14">
        <f t="shared" si="4"/>
        <v>4327286827</v>
      </c>
    </row>
    <row r="40" spans="1:15" s="8" customFormat="1" x14ac:dyDescent="0.25">
      <c r="A40" s="19" t="s">
        <v>1433</v>
      </c>
      <c r="B40" s="52" t="s">
        <v>1435</v>
      </c>
      <c r="C40" s="44">
        <v>2530.0700000000002</v>
      </c>
      <c r="D40" s="47">
        <v>43.583799999999997</v>
      </c>
      <c r="E40" s="33">
        <v>120363745.44</v>
      </c>
      <c r="F40" s="10"/>
      <c r="G40" s="26" t="str">
        <f>+VLOOKUP(A40,'cod municipios'!$A$2:$B$33,2,)</f>
        <v>41 DEPARTAMENTO DE HUILA</v>
      </c>
      <c r="H40" s="8" t="str">
        <f t="shared" si="1"/>
        <v>BARAYA - HUILA</v>
      </c>
      <c r="I40" s="13" t="str">
        <f>+VLOOKUP(H40,'cod municipios'!$D$2:$E$1137,2,0)</f>
        <v>41078 BARAYA - HUILA</v>
      </c>
      <c r="L40" s="14">
        <f t="shared" si="2"/>
        <v>2530</v>
      </c>
      <c r="M40" s="14">
        <f t="shared" si="3"/>
        <v>44</v>
      </c>
      <c r="N40" s="14">
        <f t="shared" si="4"/>
        <v>120363745</v>
      </c>
    </row>
    <row r="41" spans="1:15" s="8" customFormat="1" x14ac:dyDescent="0.25">
      <c r="A41" s="19" t="s">
        <v>1433</v>
      </c>
      <c r="B41" s="52" t="s">
        <v>1550</v>
      </c>
      <c r="C41" s="44">
        <v>35262.69</v>
      </c>
      <c r="D41" s="46">
        <v>42.786000000000001</v>
      </c>
      <c r="E41" s="32">
        <v>776069651.68000007</v>
      </c>
      <c r="F41" s="10"/>
      <c r="G41" s="26" t="str">
        <f>+VLOOKUP(A41,'cod municipios'!$A$2:$B$33,2,)</f>
        <v>41 DEPARTAMENTO DE HUILA</v>
      </c>
      <c r="H41" s="8" t="str">
        <f t="shared" si="1"/>
        <v>GARZÓN - HUILA</v>
      </c>
      <c r="I41" s="13" t="str">
        <f>+VLOOKUP(H41,'cod municipios'!$D$2:$E$1137,2,0)</f>
        <v>41298 GARZÓN - HUILA</v>
      </c>
      <c r="L41" s="14">
        <f t="shared" si="2"/>
        <v>35263</v>
      </c>
      <c r="M41" s="14">
        <f t="shared" si="3"/>
        <v>43</v>
      </c>
      <c r="N41" s="14">
        <f t="shared" si="4"/>
        <v>776069652</v>
      </c>
    </row>
    <row r="42" spans="1:15" s="8" customFormat="1" x14ac:dyDescent="0.25">
      <c r="A42" s="19" t="s">
        <v>1433</v>
      </c>
      <c r="B42" s="52" t="s">
        <v>1549</v>
      </c>
      <c r="C42" s="44">
        <v>2756.64</v>
      </c>
      <c r="D42" s="47">
        <v>42.786000000000001</v>
      </c>
      <c r="E42" s="33">
        <v>80463666.510000005</v>
      </c>
      <c r="F42" s="10"/>
      <c r="G42" s="26" t="str">
        <f>+VLOOKUP(A42,'cod municipios'!$A$2:$B$33,2,)</f>
        <v>41 DEPARTAMENTO DE HUILA</v>
      </c>
      <c r="H42" s="8" t="str">
        <f t="shared" si="1"/>
        <v>GIGANTE - HUILA</v>
      </c>
      <c r="I42" s="13" t="str">
        <f>+VLOOKUP(H42,'cod municipios'!$D$2:$E$1137,2,0)</f>
        <v>41306 GIGANTE - HUILA</v>
      </c>
      <c r="L42" s="14">
        <f t="shared" si="2"/>
        <v>2757</v>
      </c>
      <c r="M42" s="14">
        <f t="shared" si="3"/>
        <v>43</v>
      </c>
      <c r="N42" s="14">
        <f t="shared" si="4"/>
        <v>80463667</v>
      </c>
    </row>
    <row r="43" spans="1:15" s="8" customFormat="1" x14ac:dyDescent="0.25">
      <c r="A43" s="19" t="s">
        <v>1433</v>
      </c>
      <c r="B43" s="52" t="s">
        <v>1436</v>
      </c>
      <c r="C43" s="44">
        <v>286490.96000000002</v>
      </c>
      <c r="D43" s="47">
        <v>41.882877777777772</v>
      </c>
      <c r="E43" s="33">
        <v>8413180856.9400005</v>
      </c>
      <c r="F43" s="10"/>
      <c r="G43" s="26" t="str">
        <f>+VLOOKUP(A43,'cod municipios'!$A$2:$B$33,2,)</f>
        <v>41 DEPARTAMENTO DE HUILA</v>
      </c>
      <c r="H43" s="8" t="str">
        <f t="shared" si="1"/>
        <v>NEIVA - HUILA</v>
      </c>
      <c r="I43" s="13" t="str">
        <f>+VLOOKUP(H43,'cod municipios'!$D$2:$E$1137,2,0)</f>
        <v>41001 NEIVA - HUILA</v>
      </c>
      <c r="L43" s="14">
        <f t="shared" si="2"/>
        <v>286491</v>
      </c>
      <c r="M43" s="14">
        <f t="shared" si="3"/>
        <v>42</v>
      </c>
      <c r="N43" s="14">
        <f t="shared" si="4"/>
        <v>8413180857</v>
      </c>
    </row>
    <row r="44" spans="1:15" s="8" customFormat="1" x14ac:dyDescent="0.25">
      <c r="A44" s="19" t="s">
        <v>1433</v>
      </c>
      <c r="B44" s="52" t="s">
        <v>1437</v>
      </c>
      <c r="C44" s="44">
        <v>50219.65</v>
      </c>
      <c r="D44" s="47">
        <v>38.604999999999997</v>
      </c>
      <c r="E44" s="33">
        <v>529048284.67000002</v>
      </c>
      <c r="F44" s="10"/>
      <c r="G44" s="26" t="str">
        <f>+VLOOKUP(A44,'cod municipios'!$A$2:$B$33,2,)</f>
        <v>41 DEPARTAMENTO DE HUILA</v>
      </c>
      <c r="H44" s="8" t="str">
        <f t="shared" si="1"/>
        <v>PAICOL - HUILA</v>
      </c>
      <c r="I44" s="13" t="str">
        <f>+VLOOKUP(H44,'cod municipios'!$D$2:$E$1137,2,0)</f>
        <v>41518 PAICOL - HUILA</v>
      </c>
      <c r="L44" s="14">
        <f t="shared" si="2"/>
        <v>50220</v>
      </c>
      <c r="M44" s="14">
        <f t="shared" si="3"/>
        <v>39</v>
      </c>
      <c r="N44" s="14">
        <f t="shared" si="4"/>
        <v>529048285</v>
      </c>
    </row>
    <row r="45" spans="1:15" s="8" customFormat="1" x14ac:dyDescent="0.25">
      <c r="A45" s="19" t="s">
        <v>1433</v>
      </c>
      <c r="B45" s="52" t="s">
        <v>1438</v>
      </c>
      <c r="C45" s="44">
        <v>61992.36</v>
      </c>
      <c r="D45" s="47">
        <v>41.992657142857141</v>
      </c>
      <c r="E45" s="33">
        <v>2885853608.5500002</v>
      </c>
      <c r="F45" s="10"/>
      <c r="G45" s="26" t="str">
        <f>+VLOOKUP(A45,'cod municipios'!$A$2:$B$33,2,)</f>
        <v>41 DEPARTAMENTO DE HUILA</v>
      </c>
      <c r="H45" s="8" t="str">
        <f t="shared" si="1"/>
        <v>PALERMO - HUILA</v>
      </c>
      <c r="I45" s="13" t="str">
        <f>+VLOOKUP(H45,'cod municipios'!$D$2:$E$1137,2,0)</f>
        <v>41524 PALERMO - HUILA</v>
      </c>
      <c r="L45" s="14">
        <f t="shared" si="2"/>
        <v>61992</v>
      </c>
      <c r="M45" s="14">
        <f t="shared" si="3"/>
        <v>42</v>
      </c>
      <c r="N45" s="14">
        <f t="shared" si="4"/>
        <v>2885853609</v>
      </c>
    </row>
    <row r="46" spans="1:15" s="8" customFormat="1" x14ac:dyDescent="0.25">
      <c r="A46" s="19" t="s">
        <v>1433</v>
      </c>
      <c r="B46" s="52" t="s">
        <v>1439</v>
      </c>
      <c r="C46" s="44">
        <v>28649.09</v>
      </c>
      <c r="D46" s="47">
        <v>35.036499999999997</v>
      </c>
      <c r="E46" s="33">
        <v>171194432.59999999</v>
      </c>
      <c r="F46" s="10"/>
      <c r="G46" s="26" t="str">
        <f>+VLOOKUP(A46,'cod municipios'!$A$2:$B$33,2,)</f>
        <v>41 DEPARTAMENTO DE HUILA</v>
      </c>
      <c r="H46" s="8" t="str">
        <f t="shared" si="1"/>
        <v>TESALIA - HUILA</v>
      </c>
      <c r="I46" s="13" t="str">
        <f>+VLOOKUP(H46,'cod municipios'!$D$2:$E$1137,2,0)</f>
        <v>41797 TESALIA - HUILA</v>
      </c>
      <c r="L46" s="14">
        <f t="shared" si="2"/>
        <v>28649</v>
      </c>
      <c r="M46" s="14">
        <f t="shared" si="3"/>
        <v>35</v>
      </c>
      <c r="N46" s="14">
        <f t="shared" si="4"/>
        <v>171194433</v>
      </c>
    </row>
    <row r="47" spans="1:15" s="8" customFormat="1" x14ac:dyDescent="0.25">
      <c r="A47" s="19" t="s">
        <v>1433</v>
      </c>
      <c r="B47" s="52" t="s">
        <v>1440</v>
      </c>
      <c r="C47" s="44">
        <v>6810.25</v>
      </c>
      <c r="D47" s="47">
        <v>37.092300000000002</v>
      </c>
      <c r="E47" s="33">
        <v>68932636.480000004</v>
      </c>
      <c r="F47" s="10"/>
      <c r="G47" s="26" t="str">
        <f>+VLOOKUP(A47,'cod municipios'!$A$2:$B$33,2,)</f>
        <v>41 DEPARTAMENTO DE HUILA</v>
      </c>
      <c r="H47" s="8" t="str">
        <f t="shared" si="1"/>
        <v>VILLAVIEJA - HUILA</v>
      </c>
      <c r="I47" s="13" t="str">
        <f>+VLOOKUP(H47,'cod municipios'!$D$2:$E$1137,2,0)</f>
        <v>41872 VILLAVIEJA - HUILA</v>
      </c>
      <c r="L47" s="14">
        <f t="shared" si="2"/>
        <v>6810</v>
      </c>
      <c r="M47" s="14">
        <f t="shared" si="3"/>
        <v>37</v>
      </c>
      <c r="N47" s="14">
        <f t="shared" si="4"/>
        <v>68932636</v>
      </c>
    </row>
    <row r="48" spans="1:15" s="8" customFormat="1" x14ac:dyDescent="0.25">
      <c r="A48" s="19" t="s">
        <v>1433</v>
      </c>
      <c r="B48" s="52" t="s">
        <v>1523</v>
      </c>
      <c r="C48" s="44">
        <v>47031.96</v>
      </c>
      <c r="D48" s="47">
        <v>38.909599999999998</v>
      </c>
      <c r="E48" s="33">
        <v>1997505150.2399998</v>
      </c>
      <c r="F48" s="10"/>
      <c r="G48" s="26" t="str">
        <f>+VLOOKUP(A48,'cod municipios'!$A$2:$B$33,2,)</f>
        <v>41 DEPARTAMENTO DE HUILA</v>
      </c>
      <c r="H48" s="8" t="str">
        <f t="shared" si="1"/>
        <v>YAGUARÁ - HUILA</v>
      </c>
      <c r="I48" s="13" t="str">
        <f>+VLOOKUP(H48,'cod municipios'!$D$2:$E$1137,2,0)</f>
        <v>41885 YAGUARÁ - HUILA</v>
      </c>
      <c r="L48" s="14">
        <f t="shared" si="2"/>
        <v>47032</v>
      </c>
      <c r="M48" s="14">
        <f t="shared" si="3"/>
        <v>39</v>
      </c>
      <c r="N48" s="14">
        <f t="shared" si="4"/>
        <v>1997505150</v>
      </c>
    </row>
    <row r="49" spans="1:15" s="8" customFormat="1" x14ac:dyDescent="0.25">
      <c r="A49" s="19" t="s">
        <v>1441</v>
      </c>
      <c r="B49" s="52" t="s">
        <v>1524</v>
      </c>
      <c r="C49" s="44">
        <v>2672.2000000000003</v>
      </c>
      <c r="D49" s="47">
        <v>57.75</v>
      </c>
      <c r="E49" s="33">
        <v>63612274.850000001</v>
      </c>
      <c r="F49" s="10"/>
      <c r="G49" s="26" t="str">
        <f>+VLOOKUP(A49,'cod municipios'!$A$2:$B$33,2,)</f>
        <v>47 DEPARTAMENTO DE MAGDALENA</v>
      </c>
      <c r="H49" s="8" t="str">
        <f t="shared" si="1"/>
        <v>ARIGUANÍ (El Dificil) - MAGDALENA</v>
      </c>
      <c r="I49" s="13" t="str">
        <f>+VLOOKUP(H49,'cod municipios'!$D$2:$E$1137,2,0)</f>
        <v>47058 ARIGUANÍ (El Dificil) - MAGDALENA</v>
      </c>
      <c r="L49" s="14">
        <f t="shared" si="2"/>
        <v>2672</v>
      </c>
      <c r="M49" s="14">
        <f t="shared" si="3"/>
        <v>58</v>
      </c>
      <c r="N49" s="14">
        <f t="shared" si="4"/>
        <v>63612275</v>
      </c>
      <c r="O49" s="11"/>
    </row>
    <row r="50" spans="1:15" s="8" customFormat="1" x14ac:dyDescent="0.25">
      <c r="A50" s="19" t="s">
        <v>1441</v>
      </c>
      <c r="B50" s="52" t="s">
        <v>1558</v>
      </c>
      <c r="C50" s="44">
        <v>19262.53</v>
      </c>
      <c r="D50" s="47">
        <v>50.058799999999998</v>
      </c>
      <c r="E50" s="33">
        <v>263130890.11000001</v>
      </c>
      <c r="F50" s="10"/>
      <c r="G50" s="26" t="str">
        <f>+VLOOKUP(A50,'cod municipios'!$A$2:$B$33,2,)</f>
        <v>47 DEPARTAMENTO DE MAGDALENA</v>
      </c>
      <c r="H50" s="8" t="str">
        <f t="shared" si="1"/>
        <v>PLATO - MAGDALENA</v>
      </c>
      <c r="I50" s="13" t="str">
        <f>+VLOOKUP(H50,'cod municipios'!$D$2:$E$1137,2,0)</f>
        <v>47555 PLATO - MAGDALENA</v>
      </c>
      <c r="L50" s="14">
        <f t="shared" si="2"/>
        <v>19263</v>
      </c>
      <c r="M50" s="14">
        <f t="shared" si="3"/>
        <v>50</v>
      </c>
      <c r="N50" s="14">
        <f t="shared" si="4"/>
        <v>263130890</v>
      </c>
    </row>
    <row r="51" spans="1:15" s="8" customFormat="1" x14ac:dyDescent="0.25">
      <c r="A51" s="18" t="s">
        <v>1441</v>
      </c>
      <c r="B51" s="51" t="s">
        <v>1442</v>
      </c>
      <c r="C51" s="43">
        <v>157.69</v>
      </c>
      <c r="D51" s="47">
        <v>43.962499999999999</v>
      </c>
      <c r="E51" s="33">
        <v>1891753</v>
      </c>
      <c r="F51" s="10"/>
      <c r="G51" s="26" t="str">
        <f>+VLOOKUP(A51,'cod municipios'!$A$2:$B$33,2,)</f>
        <v>47 DEPARTAMENTO DE MAGDALENA</v>
      </c>
      <c r="H51" s="8" t="str">
        <f t="shared" si="1"/>
        <v>SANTA ANA - MAGDALENA</v>
      </c>
      <c r="I51" s="13" t="str">
        <f>+VLOOKUP(H51,'cod municipios'!$D$2:$E$1137,2,0)</f>
        <v>47707 SANTA ANA - MAGDALENA</v>
      </c>
      <c r="L51" s="14">
        <f t="shared" si="2"/>
        <v>158</v>
      </c>
      <c r="M51" s="14">
        <f t="shared" si="3"/>
        <v>44</v>
      </c>
      <c r="N51" s="14">
        <f t="shared" si="4"/>
        <v>1891753</v>
      </c>
    </row>
    <row r="52" spans="1:15" s="8" customFormat="1" x14ac:dyDescent="0.25">
      <c r="A52" s="19" t="s">
        <v>1443</v>
      </c>
      <c r="B52" s="52" t="s">
        <v>1525</v>
      </c>
      <c r="C52" s="44">
        <v>3403187.15</v>
      </c>
      <c r="D52" s="46">
        <v>23.385460000000002</v>
      </c>
      <c r="E52" s="32">
        <v>23847107614.929996</v>
      </c>
      <c r="F52" s="10"/>
      <c r="G52" s="26" t="str">
        <f>+VLOOKUP(A52,'cod municipios'!$A$2:$B$33,2,)</f>
        <v>50 DEPARTAMENTO DE META</v>
      </c>
      <c r="H52" s="8" t="str">
        <f t="shared" si="1"/>
        <v>ACACÍAS - META</v>
      </c>
      <c r="I52" s="13" t="str">
        <f>+VLOOKUP(H52,'cod municipios'!$D$2:$E$1137,2,0)</f>
        <v>50006 ACACÍAS - META</v>
      </c>
      <c r="L52" s="14">
        <f t="shared" si="2"/>
        <v>3403187</v>
      </c>
      <c r="M52" s="14">
        <f t="shared" si="3"/>
        <v>23</v>
      </c>
      <c r="N52" s="14">
        <f t="shared" si="4"/>
        <v>23847107615</v>
      </c>
      <c r="O52" s="11"/>
    </row>
    <row r="53" spans="1:15" s="8" customFormat="1" x14ac:dyDescent="0.25">
      <c r="A53" s="19" t="s">
        <v>1443</v>
      </c>
      <c r="B53" s="52" t="s">
        <v>1526</v>
      </c>
      <c r="C53" s="44">
        <v>13152.95</v>
      </c>
      <c r="D53" s="45">
        <v>35.178999999999995</v>
      </c>
      <c r="E53" s="34">
        <v>117885330.25</v>
      </c>
      <c r="F53" s="10"/>
      <c r="G53" s="26" t="str">
        <f>+VLOOKUP(A53,'cod municipios'!$A$2:$B$33,2,)</f>
        <v>50 DEPARTAMENTO DE META</v>
      </c>
      <c r="H53" s="8" t="str">
        <f t="shared" si="1"/>
        <v>BARRANCA DE UPÍA - META</v>
      </c>
      <c r="I53" s="13" t="str">
        <f>+VLOOKUP(H53,'cod municipios'!$D$2:$E$1137,2,0)</f>
        <v>50110 BARRANCA DE UPÍA - META</v>
      </c>
      <c r="L53" s="14">
        <f t="shared" si="2"/>
        <v>13153</v>
      </c>
      <c r="M53" s="14">
        <f t="shared" si="3"/>
        <v>35</v>
      </c>
      <c r="N53" s="14">
        <f t="shared" si="4"/>
        <v>117885330</v>
      </c>
    </row>
    <row r="54" spans="1:15" s="8" customFormat="1" x14ac:dyDescent="0.25">
      <c r="A54" s="19" t="s">
        <v>1443</v>
      </c>
      <c r="B54" s="52" t="s">
        <v>1444</v>
      </c>
      <c r="C54" s="44">
        <v>561791.32000000007</v>
      </c>
      <c r="D54" s="47">
        <v>34.898922222222225</v>
      </c>
      <c r="E54" s="33">
        <v>5711057863.8000002</v>
      </c>
      <c r="F54" s="10"/>
      <c r="G54" s="26" t="str">
        <f>+VLOOKUP(A54,'cod municipios'!$A$2:$B$33,2,)</f>
        <v>50 DEPARTAMENTO DE META</v>
      </c>
      <c r="H54" s="8" t="str">
        <f t="shared" si="1"/>
        <v>CABUYARO - META</v>
      </c>
      <c r="I54" s="13" t="str">
        <f>+VLOOKUP(H54,'cod municipios'!$D$2:$E$1137,2,0)</f>
        <v>50124 CABUYARO - META</v>
      </c>
      <c r="L54" s="14">
        <f t="shared" si="2"/>
        <v>561791</v>
      </c>
      <c r="M54" s="14">
        <f t="shared" si="3"/>
        <v>35</v>
      </c>
      <c r="N54" s="14">
        <f t="shared" si="4"/>
        <v>5711057864</v>
      </c>
    </row>
    <row r="55" spans="1:15" s="8" customFormat="1" x14ac:dyDescent="0.25">
      <c r="A55" s="19" t="s">
        <v>1443</v>
      </c>
      <c r="B55" s="52" t="s">
        <v>1527</v>
      </c>
      <c r="C55" s="44">
        <v>2045338.17</v>
      </c>
      <c r="D55" s="47">
        <v>24.028750000000002</v>
      </c>
      <c r="E55" s="33">
        <v>18447463806.889999</v>
      </c>
      <c r="F55" s="10"/>
      <c r="G55" s="26" t="str">
        <f>+VLOOKUP(A55,'cod municipios'!$A$2:$B$33,2,)</f>
        <v>50 DEPARTAMENTO DE META</v>
      </c>
      <c r="H55" s="8" t="str">
        <f t="shared" si="1"/>
        <v>CASTILLA LA NUEVA - META</v>
      </c>
      <c r="I55" s="13" t="str">
        <f>+VLOOKUP(H55,'cod municipios'!$D$2:$E$1137,2,0)</f>
        <v>50150 CASTILLA LA NUEVA - META</v>
      </c>
      <c r="L55" s="14">
        <f t="shared" si="2"/>
        <v>2045338</v>
      </c>
      <c r="M55" s="14">
        <f t="shared" si="3"/>
        <v>24</v>
      </c>
      <c r="N55" s="14">
        <f t="shared" si="4"/>
        <v>18447463807</v>
      </c>
    </row>
    <row r="56" spans="1:15" s="8" customFormat="1" x14ac:dyDescent="0.25">
      <c r="A56" s="19" t="s">
        <v>1443</v>
      </c>
      <c r="B56" s="52" t="s">
        <v>1445</v>
      </c>
      <c r="C56" s="44">
        <v>606107.93999999994</v>
      </c>
      <c r="D56" s="47">
        <v>20.674099999999999</v>
      </c>
      <c r="E56" s="33">
        <v>3296100670.52</v>
      </c>
      <c r="F56" s="10"/>
      <c r="G56" s="26" t="str">
        <f>+VLOOKUP(A56,'cod municipios'!$A$2:$B$33,2,)</f>
        <v>50 DEPARTAMENTO DE META</v>
      </c>
      <c r="H56" s="8" t="str">
        <f t="shared" si="1"/>
        <v>GUAMAL - META</v>
      </c>
      <c r="I56" s="13" t="str">
        <f>+VLOOKUP(H56,'cod municipios'!$D$2:$E$1137,2,0)</f>
        <v>50318 GUAMAL - META</v>
      </c>
      <c r="L56" s="14">
        <f t="shared" si="2"/>
        <v>606108</v>
      </c>
      <c r="M56" s="14">
        <f t="shared" si="3"/>
        <v>21</v>
      </c>
      <c r="N56" s="14">
        <f t="shared" si="4"/>
        <v>3296100671</v>
      </c>
    </row>
    <row r="57" spans="1:15" s="8" customFormat="1" x14ac:dyDescent="0.25">
      <c r="A57" s="19" t="s">
        <v>1443</v>
      </c>
      <c r="B57" s="52" t="s">
        <v>1528</v>
      </c>
      <c r="C57" s="44">
        <v>5692937.2800000003</v>
      </c>
      <c r="D57" s="47">
        <v>35.825414285714302</v>
      </c>
      <c r="E57" s="33">
        <v>72526272822.940002</v>
      </c>
      <c r="F57" s="10"/>
      <c r="G57" s="26" t="str">
        <f>+VLOOKUP(A57,'cod municipios'!$A$2:$B$33,2,)</f>
        <v>50 DEPARTAMENTO DE META</v>
      </c>
      <c r="H57" s="8" t="str">
        <f t="shared" si="1"/>
        <v>PUERTO GAITÁN - META</v>
      </c>
      <c r="I57" s="13" t="str">
        <f>+VLOOKUP(H57,'cod municipios'!$D$2:$E$1137,2,0)</f>
        <v>50568 PUERTO GAITÁN - META</v>
      </c>
      <c r="L57" s="14">
        <f t="shared" si="2"/>
        <v>5692937</v>
      </c>
      <c r="M57" s="14">
        <f t="shared" si="3"/>
        <v>36</v>
      </c>
      <c r="N57" s="14">
        <f t="shared" si="4"/>
        <v>72526272823</v>
      </c>
    </row>
    <row r="58" spans="1:15" s="8" customFormat="1" x14ac:dyDescent="0.25">
      <c r="A58" s="19" t="s">
        <v>1443</v>
      </c>
      <c r="B58" s="52" t="s">
        <v>1529</v>
      </c>
      <c r="C58" s="44">
        <v>50720.84</v>
      </c>
      <c r="D58" s="47">
        <v>36.271959999999993</v>
      </c>
      <c r="E58" s="33">
        <v>715459156.80999994</v>
      </c>
      <c r="F58" s="10"/>
      <c r="G58" s="26" t="str">
        <f>+VLOOKUP(A58,'cod municipios'!$A$2:$B$33,2,)</f>
        <v>50 DEPARTAMENTO DE META</v>
      </c>
      <c r="H58" s="8" t="str">
        <f t="shared" si="1"/>
        <v>PUERTO LÓPEZ - META</v>
      </c>
      <c r="I58" s="13" t="str">
        <f>+VLOOKUP(H58,'cod municipios'!$D$2:$E$1137,2,0)</f>
        <v>50573 PUERTO LÓPEZ - META</v>
      </c>
      <c r="L58" s="14">
        <f t="shared" si="2"/>
        <v>50721</v>
      </c>
      <c r="M58" s="14">
        <f t="shared" si="3"/>
        <v>36</v>
      </c>
      <c r="N58" s="14">
        <f t="shared" si="4"/>
        <v>715459157</v>
      </c>
    </row>
    <row r="59" spans="1:15" s="8" customFormat="1" x14ac:dyDescent="0.25">
      <c r="A59" s="19" t="s">
        <v>1443</v>
      </c>
      <c r="B59" s="52" t="s">
        <v>1446</v>
      </c>
      <c r="C59" s="44">
        <v>437663.99000000005</v>
      </c>
      <c r="D59" s="47">
        <v>34.136194444444442</v>
      </c>
      <c r="E59" s="33">
        <v>3728735310.8800001</v>
      </c>
      <c r="F59" s="10"/>
      <c r="G59" s="26" t="str">
        <f>+VLOOKUP(A59,'cod municipios'!$A$2:$B$33,2,)</f>
        <v>50 DEPARTAMENTO DE META</v>
      </c>
      <c r="H59" s="8" t="str">
        <f t="shared" si="1"/>
        <v>VILLAVICENCIO - META</v>
      </c>
      <c r="I59" s="13" t="str">
        <f>+VLOOKUP(H59,'cod municipios'!$D$2:$E$1137,2,0)</f>
        <v>50001 VILLAVICENCIO - META</v>
      </c>
      <c r="L59" s="14">
        <f t="shared" si="2"/>
        <v>437664</v>
      </c>
      <c r="M59" s="14">
        <f t="shared" si="3"/>
        <v>34</v>
      </c>
      <c r="N59" s="14">
        <f t="shared" si="4"/>
        <v>3728735311</v>
      </c>
    </row>
    <row r="60" spans="1:15" s="8" customFormat="1" x14ac:dyDescent="0.25">
      <c r="A60" s="19" t="s">
        <v>1447</v>
      </c>
      <c r="B60" s="52" t="s">
        <v>1448</v>
      </c>
      <c r="C60" s="44">
        <v>7140.78</v>
      </c>
      <c r="D60" s="47">
        <v>37.393500000000003</v>
      </c>
      <c r="E60" s="33">
        <v>182162866.09</v>
      </c>
      <c r="F60" s="10"/>
      <c r="G60" s="26" t="str">
        <f>+VLOOKUP(A60,'cod municipios'!$A$2:$B$33,2,)</f>
        <v>52 DEPARTAMENTO DE NARIÑO</v>
      </c>
      <c r="H60" s="8" t="str">
        <f t="shared" si="1"/>
        <v>IPIALES - NARIÑO</v>
      </c>
      <c r="I60" s="13" t="str">
        <f>+VLOOKUP(H60,'cod municipios'!$D$2:$E$1137,2,0)</f>
        <v>52356 IPIALES - NARIÑO</v>
      </c>
      <c r="L60" s="14">
        <f t="shared" si="2"/>
        <v>7141</v>
      </c>
      <c r="M60" s="14">
        <f t="shared" si="3"/>
        <v>37</v>
      </c>
      <c r="N60" s="14">
        <f t="shared" si="4"/>
        <v>182162866</v>
      </c>
    </row>
    <row r="61" spans="1:15" s="8" customFormat="1" x14ac:dyDescent="0.25">
      <c r="A61" s="18" t="s">
        <v>1449</v>
      </c>
      <c r="B61" s="51" t="s">
        <v>1530</v>
      </c>
      <c r="C61" s="43">
        <v>18519.080000000002</v>
      </c>
      <c r="D61" s="47">
        <v>47.407800000000002</v>
      </c>
      <c r="E61" s="33">
        <v>682682216.08999991</v>
      </c>
      <c r="F61" s="10"/>
      <c r="G61" s="26" t="str">
        <f>+VLOOKUP(A61,'cod municipios'!$A$2:$B$33,2,)</f>
        <v>54 DEPARTAMENTO DE NORTE DE SANTANDER</v>
      </c>
      <c r="H61" s="8" t="str">
        <f t="shared" si="1"/>
        <v>CÚCUTA - NORTE DE SANTANDER</v>
      </c>
      <c r="I61" s="13" t="str">
        <f>+VLOOKUP(H61,'cod municipios'!$D$2:$E$1137,2,0)</f>
        <v>54001 CÚCUTA - NORTE DE SANTANDER</v>
      </c>
      <c r="L61" s="14">
        <f t="shared" si="2"/>
        <v>18519</v>
      </c>
      <c r="M61" s="14">
        <f t="shared" si="3"/>
        <v>47</v>
      </c>
      <c r="N61" s="14">
        <f t="shared" si="4"/>
        <v>682682216</v>
      </c>
    </row>
    <row r="62" spans="1:15" s="8" customFormat="1" x14ac:dyDescent="0.25">
      <c r="A62" s="19" t="s">
        <v>1449</v>
      </c>
      <c r="B62" s="52" t="s">
        <v>1531</v>
      </c>
      <c r="C62" s="44">
        <v>60163.75</v>
      </c>
      <c r="D62" s="47">
        <v>43.706333333333333</v>
      </c>
      <c r="E62" s="33">
        <v>1137519296.5699999</v>
      </c>
      <c r="F62" s="10"/>
      <c r="G62" s="26" t="str">
        <f>+VLOOKUP(A62,'cod municipios'!$A$2:$B$33,2,)</f>
        <v>54 DEPARTAMENTO DE NORTE DE SANTANDER</v>
      </c>
      <c r="H62" s="8" t="str">
        <f t="shared" si="1"/>
        <v>TIBÚ - NORTE DE SANTANDER</v>
      </c>
      <c r="I62" s="13" t="str">
        <f>+VLOOKUP(H62,'cod municipios'!$D$2:$E$1137,2,0)</f>
        <v>54810 TIBÚ - NORTE DE SANTANDER</v>
      </c>
      <c r="L62" s="14">
        <f t="shared" si="2"/>
        <v>60164</v>
      </c>
      <c r="M62" s="14">
        <f t="shared" si="3"/>
        <v>44</v>
      </c>
      <c r="N62" s="14">
        <f t="shared" si="4"/>
        <v>1137519297</v>
      </c>
    </row>
    <row r="63" spans="1:15" s="8" customFormat="1" x14ac:dyDescent="0.25">
      <c r="A63" s="19" t="s">
        <v>1451</v>
      </c>
      <c r="B63" s="52" t="s">
        <v>1452</v>
      </c>
      <c r="C63" s="44">
        <v>84518.01</v>
      </c>
      <c r="D63" s="46">
        <v>42.870233333333339</v>
      </c>
      <c r="E63" s="32">
        <v>1189890561.27</v>
      </c>
      <c r="F63" s="10"/>
      <c r="G63" s="26" t="str">
        <f>+VLOOKUP(A63,'cod municipios'!$A$2:$B$33,2,)</f>
        <v>86 DEPARTAMENTO DE PUTUMAYO</v>
      </c>
      <c r="H63" s="8" t="str">
        <f t="shared" si="1"/>
        <v>MOCOA - PUTUMAYO</v>
      </c>
      <c r="I63" s="13" t="str">
        <f>+VLOOKUP(H63,'cod municipios'!$D$2:$E$1137,2,0)</f>
        <v>86001 MOCOA - PUTUMAYO</v>
      </c>
      <c r="L63" s="14">
        <f t="shared" si="2"/>
        <v>84518</v>
      </c>
      <c r="M63" s="14">
        <f t="shared" si="3"/>
        <v>43</v>
      </c>
      <c r="N63" s="14">
        <f t="shared" si="4"/>
        <v>1189890561</v>
      </c>
    </row>
    <row r="64" spans="1:15" s="8" customFormat="1" x14ac:dyDescent="0.25">
      <c r="A64" s="19" t="s">
        <v>1451</v>
      </c>
      <c r="B64" s="52" t="s">
        <v>1453</v>
      </c>
      <c r="C64" s="44">
        <v>102785.76000000001</v>
      </c>
      <c r="D64" s="47">
        <v>44.220312500000006</v>
      </c>
      <c r="E64" s="33">
        <v>2367452779.1799998</v>
      </c>
      <c r="F64" s="10"/>
      <c r="G64" s="26" t="str">
        <f>+VLOOKUP(A64,'cod municipios'!$A$2:$B$33,2,)</f>
        <v>86 DEPARTAMENTO DE PUTUMAYO</v>
      </c>
      <c r="H64" s="8" t="str">
        <f t="shared" si="1"/>
        <v>ORITO - PUTUMAYO</v>
      </c>
      <c r="I64" s="13" t="str">
        <f>+VLOOKUP(H64,'cod municipios'!$D$2:$E$1137,2,0)</f>
        <v>86320 ORITO - PUTUMAYO</v>
      </c>
      <c r="L64" s="14">
        <f t="shared" si="2"/>
        <v>102786</v>
      </c>
      <c r="M64" s="14">
        <f t="shared" si="3"/>
        <v>44</v>
      </c>
      <c r="N64" s="14">
        <f t="shared" si="4"/>
        <v>2367452779</v>
      </c>
    </row>
    <row r="65" spans="1:14" s="8" customFormat="1" x14ac:dyDescent="0.25">
      <c r="A65" s="19" t="s">
        <v>1451</v>
      </c>
      <c r="B65" s="52" t="s">
        <v>1532</v>
      </c>
      <c r="C65" s="44">
        <v>231980.49000000002</v>
      </c>
      <c r="D65" s="47">
        <v>38.336020000000005</v>
      </c>
      <c r="E65" s="33">
        <v>2426886345.5699997</v>
      </c>
      <c r="F65" s="10"/>
      <c r="G65" s="26" t="str">
        <f>+VLOOKUP(A65,'cod municipios'!$A$2:$B$33,2,)</f>
        <v>86 DEPARTAMENTO DE PUTUMAYO</v>
      </c>
      <c r="H65" s="8" t="str">
        <f t="shared" si="1"/>
        <v>PUERTO ASÍS - PUTUMAYO</v>
      </c>
      <c r="I65" s="13" t="str">
        <f>+VLOOKUP(H65,'cod municipios'!$D$2:$E$1137,2,0)</f>
        <v>86568 PUERTO ASÍS - PUTUMAYO</v>
      </c>
      <c r="L65" s="14">
        <f t="shared" si="2"/>
        <v>231980</v>
      </c>
      <c r="M65" s="14">
        <f t="shared" si="3"/>
        <v>38</v>
      </c>
      <c r="N65" s="14">
        <f t="shared" si="4"/>
        <v>2426886346</v>
      </c>
    </row>
    <row r="66" spans="1:14" s="8" customFormat="1" x14ac:dyDescent="0.25">
      <c r="A66" s="19" t="s">
        <v>1451</v>
      </c>
      <c r="B66" s="52" t="s">
        <v>1454</v>
      </c>
      <c r="C66" s="44">
        <v>10874.8</v>
      </c>
      <c r="D66" s="47">
        <v>37.873800000000003</v>
      </c>
      <c r="E66" s="33">
        <v>280178570.48000002</v>
      </c>
      <c r="F66" s="10"/>
      <c r="G66" s="26" t="str">
        <f>+VLOOKUP(A66,'cod municipios'!$A$2:$B$33,2,)</f>
        <v>86 DEPARTAMENTO DE PUTUMAYO</v>
      </c>
      <c r="H66" s="8" t="str">
        <f t="shared" si="1"/>
        <v>PUERTO CAICEDO - PUTUMAYO</v>
      </c>
      <c r="I66" s="13" t="str">
        <f>+VLOOKUP(H66,'cod municipios'!$D$2:$E$1137,2,0)</f>
        <v>86569 PUERTO CAICEDO - PUTUMAYO</v>
      </c>
      <c r="L66" s="14">
        <f t="shared" si="2"/>
        <v>10875</v>
      </c>
      <c r="M66" s="14">
        <f t="shared" si="3"/>
        <v>38</v>
      </c>
      <c r="N66" s="14">
        <f t="shared" si="4"/>
        <v>280178570</v>
      </c>
    </row>
    <row r="67" spans="1:14" s="8" customFormat="1" x14ac:dyDescent="0.25">
      <c r="A67" s="19" t="s">
        <v>1451</v>
      </c>
      <c r="B67" s="51" t="s">
        <v>1533</v>
      </c>
      <c r="C67" s="44">
        <v>54210.75</v>
      </c>
      <c r="D67" s="47">
        <v>37.625999999999998</v>
      </c>
      <c r="E67" s="33">
        <v>1041294524.1899999</v>
      </c>
      <c r="F67" s="10"/>
      <c r="G67" s="26" t="str">
        <f>+VLOOKUP(A67,'cod municipios'!$A$2:$B$33,2,)</f>
        <v>86 DEPARTAMENTO DE PUTUMAYO</v>
      </c>
      <c r="H67" s="8" t="str">
        <f t="shared" ref="H67:H98" si="5">+CONCATENATE(B67," - ",A67)</f>
        <v>SAN MIGUEL (La Dorada) - PUTUMAYO</v>
      </c>
      <c r="I67" s="13" t="str">
        <f>+VLOOKUP(H67,'cod municipios'!$D$2:$E$1137,2,0)</f>
        <v>86757 SAN MIGUEL (La Dorada) - PUTUMAYO</v>
      </c>
      <c r="L67" s="14">
        <f t="shared" ref="L67:L94" si="6">+ROUND(C67,0)</f>
        <v>54211</v>
      </c>
      <c r="M67" s="14">
        <f t="shared" ref="M67:M93" si="7">+ROUND(D67,0)</f>
        <v>38</v>
      </c>
      <c r="N67" s="14">
        <f t="shared" ref="N67:N93" si="8">+ROUND(E67,0)</f>
        <v>1041294524</v>
      </c>
    </row>
    <row r="68" spans="1:14" s="8" customFormat="1" x14ac:dyDescent="0.25">
      <c r="A68" s="19" t="s">
        <v>1451</v>
      </c>
      <c r="B68" s="51" t="s">
        <v>1534</v>
      </c>
      <c r="C68" s="44">
        <v>11149.939999999999</v>
      </c>
      <c r="D68" s="47">
        <v>37.802233333333334</v>
      </c>
      <c r="E68" s="33">
        <v>235305880.86000001</v>
      </c>
      <c r="F68" s="10"/>
      <c r="G68" s="26" t="str">
        <f>+VLOOKUP(A68,'cod municipios'!$A$2:$B$33,2,)</f>
        <v>86 DEPARTAMENTO DE PUTUMAYO</v>
      </c>
      <c r="H68" s="8" t="str">
        <f t="shared" si="5"/>
        <v>VALLE DEL GUAMUEZ (La Hormiga) - PUTUMAYO</v>
      </c>
      <c r="I68" s="13" t="str">
        <f>+VLOOKUP(H68,'cod municipios'!$D$2:$E$1137,2,0)</f>
        <v>86865 VALLE DEL GUAMUEZ (La Hormiga) - PUTUMAYO</v>
      </c>
      <c r="L68" s="14">
        <f t="shared" si="6"/>
        <v>11150</v>
      </c>
      <c r="M68" s="14">
        <f t="shared" si="7"/>
        <v>38</v>
      </c>
      <c r="N68" s="14">
        <f t="shared" si="8"/>
        <v>235305881</v>
      </c>
    </row>
    <row r="69" spans="1:14" s="8" customFormat="1" x14ac:dyDescent="0.25">
      <c r="A69" s="18" t="s">
        <v>1451</v>
      </c>
      <c r="B69" s="51" t="s">
        <v>1535</v>
      </c>
      <c r="C69" s="43">
        <v>236472.00000000003</v>
      </c>
      <c r="D69" s="47">
        <v>38.9208</v>
      </c>
      <c r="E69" s="33">
        <v>2793543300.0800004</v>
      </c>
      <c r="F69" s="10"/>
      <c r="G69" s="26" t="str">
        <f>+VLOOKUP(A69,'cod municipios'!$A$2:$B$33,2,)</f>
        <v>86 DEPARTAMENTO DE PUTUMAYO</v>
      </c>
      <c r="H69" s="8" t="str">
        <f t="shared" si="5"/>
        <v>VILLAGARZÓN - PUTUMAYO</v>
      </c>
      <c r="I69" s="13" t="str">
        <f>+VLOOKUP(H69,'cod municipios'!$D$2:$E$1137,2,0)</f>
        <v>86885 VILLAGARZÓN - PUTUMAYO</v>
      </c>
      <c r="L69" s="14">
        <f t="shared" si="6"/>
        <v>236472</v>
      </c>
      <c r="M69" s="14">
        <f t="shared" si="7"/>
        <v>39</v>
      </c>
      <c r="N69" s="14">
        <f t="shared" si="8"/>
        <v>2793543300</v>
      </c>
    </row>
    <row r="70" spans="1:14" s="8" customFormat="1" x14ac:dyDescent="0.25">
      <c r="A70" s="18" t="s">
        <v>1455</v>
      </c>
      <c r="B70" s="51" t="s">
        <v>1456</v>
      </c>
      <c r="C70" s="43">
        <v>1350728.56</v>
      </c>
      <c r="D70" s="47">
        <v>44.629239999999996</v>
      </c>
      <c r="E70" s="33">
        <v>23606792660.93</v>
      </c>
      <c r="F70" s="10"/>
      <c r="G70" s="26" t="str">
        <f>+VLOOKUP(A70,'cod municipios'!$A$2:$B$33,2,)</f>
        <v>68 DEPARTAMENTO DE SANTANDER</v>
      </c>
      <c r="H70" s="8" t="str">
        <f t="shared" si="5"/>
        <v>BARRANCABERMEJA - SANTANDER</v>
      </c>
      <c r="I70" s="13" t="str">
        <f>+VLOOKUP(H70,'cod municipios'!$D$2:$E$1137,2,0)</f>
        <v>68081 BARRANCABERMEJA - SANTANDER</v>
      </c>
      <c r="L70" s="14">
        <f t="shared" si="6"/>
        <v>1350729</v>
      </c>
      <c r="M70" s="14">
        <f t="shared" si="7"/>
        <v>45</v>
      </c>
      <c r="N70" s="14">
        <f t="shared" si="8"/>
        <v>23606792661</v>
      </c>
    </row>
    <row r="71" spans="1:14" s="8" customFormat="1" x14ac:dyDescent="0.25">
      <c r="A71" s="18" t="s">
        <v>1455</v>
      </c>
      <c r="B71" s="51" t="s">
        <v>1457</v>
      </c>
      <c r="C71" s="43">
        <v>2916.12</v>
      </c>
      <c r="D71" s="46">
        <v>45.281399999999998</v>
      </c>
      <c r="E71" s="32">
        <v>43244254.82</v>
      </c>
      <c r="F71" s="10"/>
      <c r="G71" s="26" t="str">
        <f>+VLOOKUP(A71,'cod municipios'!$A$2:$B$33,2,)</f>
        <v>68 DEPARTAMENTO DE SANTANDER</v>
      </c>
      <c r="H71" s="8" t="str">
        <f t="shared" si="5"/>
        <v>CIMITARRA - SANTANDER</v>
      </c>
      <c r="I71" s="13" t="str">
        <f>+VLOOKUP(H71,'cod municipios'!$D$2:$E$1137,2,0)</f>
        <v>68190 CIMITARRA - SANTANDER</v>
      </c>
      <c r="L71" s="14">
        <f t="shared" si="6"/>
        <v>2916</v>
      </c>
      <c r="M71" s="14">
        <f t="shared" si="7"/>
        <v>45</v>
      </c>
      <c r="N71" s="14">
        <f t="shared" si="8"/>
        <v>43244255</v>
      </c>
    </row>
    <row r="72" spans="1:14" s="8" customFormat="1" x14ac:dyDescent="0.25">
      <c r="A72" s="18" t="s">
        <v>1455</v>
      </c>
      <c r="B72" s="51" t="s">
        <v>1458</v>
      </c>
      <c r="C72" s="43">
        <v>122786.1</v>
      </c>
      <c r="D72" s="47">
        <v>40.534866666666666</v>
      </c>
      <c r="E72" s="33">
        <v>1757978293.4699998</v>
      </c>
      <c r="F72" s="10"/>
      <c r="G72" s="26" t="str">
        <f>+VLOOKUP(A72,'cod municipios'!$A$2:$B$33,2,)</f>
        <v>68 DEPARTAMENTO DE SANTANDER</v>
      </c>
      <c r="H72" s="8" t="str">
        <f t="shared" si="5"/>
        <v>PUERTO WILCHES - SANTANDER</v>
      </c>
      <c r="I72" s="13" t="str">
        <f>+VLOOKUP(H72,'cod municipios'!$D$2:$E$1137,2,0)</f>
        <v>68575 PUERTO WILCHES - SANTANDER</v>
      </c>
      <c r="L72" s="14">
        <f t="shared" si="6"/>
        <v>122786</v>
      </c>
      <c r="M72" s="14">
        <f t="shared" si="7"/>
        <v>41</v>
      </c>
      <c r="N72" s="14">
        <f t="shared" si="8"/>
        <v>1757978293</v>
      </c>
    </row>
    <row r="73" spans="1:14" s="8" customFormat="1" x14ac:dyDescent="0.25">
      <c r="A73" s="19" t="s">
        <v>1455</v>
      </c>
      <c r="B73" s="52" t="s">
        <v>1459</v>
      </c>
      <c r="C73" s="44">
        <v>71730</v>
      </c>
      <c r="D73" s="46">
        <v>40.861579999999996</v>
      </c>
      <c r="E73" s="32">
        <v>988766466.90999985</v>
      </c>
      <c r="F73" s="10"/>
      <c r="G73" s="26" t="str">
        <f>+VLOOKUP(A73,'cod municipios'!$A$2:$B$33,2,)</f>
        <v>68 DEPARTAMENTO DE SANTANDER</v>
      </c>
      <c r="H73" s="8" t="str">
        <f t="shared" si="5"/>
        <v>RIONEGRO - SANTANDER</v>
      </c>
      <c r="I73" s="13" t="str">
        <f>+VLOOKUP(H73,'cod municipios'!$D$2:$E$1137,2,0)</f>
        <v>68615 RIONEGRO - SANTANDER</v>
      </c>
      <c r="L73" s="14">
        <f t="shared" si="6"/>
        <v>71730</v>
      </c>
      <c r="M73" s="14">
        <f t="shared" si="7"/>
        <v>41</v>
      </c>
      <c r="N73" s="14">
        <f t="shared" si="8"/>
        <v>988766467</v>
      </c>
    </row>
    <row r="74" spans="1:14" s="8" customFormat="1" x14ac:dyDescent="0.25">
      <c r="A74" s="18" t="s">
        <v>1455</v>
      </c>
      <c r="B74" s="51" t="s">
        <v>1460</v>
      </c>
      <c r="C74" s="43">
        <v>118553.86000000002</v>
      </c>
      <c r="D74" s="46">
        <v>42.320562499999994</v>
      </c>
      <c r="E74" s="32">
        <v>3118746362.7199998</v>
      </c>
      <c r="F74" s="10"/>
      <c r="G74" s="26" t="str">
        <f>+VLOOKUP(A74,'cod municipios'!$A$2:$B$33,2,)</f>
        <v>68 DEPARTAMENTO DE SANTANDER</v>
      </c>
      <c r="H74" s="8" t="str">
        <f t="shared" si="5"/>
        <v>SABANA DE TORRES - SANTANDER</v>
      </c>
      <c r="I74" s="13" t="str">
        <f>+VLOOKUP(H74,'cod municipios'!$D$2:$E$1137,2,0)</f>
        <v>68655 SABANA DE TORRES - SANTANDER</v>
      </c>
      <c r="L74" s="14">
        <f t="shared" si="6"/>
        <v>118554</v>
      </c>
      <c r="M74" s="14">
        <f t="shared" si="7"/>
        <v>42</v>
      </c>
      <c r="N74" s="14">
        <f t="shared" si="8"/>
        <v>3118746363</v>
      </c>
    </row>
    <row r="75" spans="1:14" s="8" customFormat="1" x14ac:dyDescent="0.25">
      <c r="A75" s="19" t="s">
        <v>1455</v>
      </c>
      <c r="B75" s="52" t="s">
        <v>1536</v>
      </c>
      <c r="C75" s="44">
        <v>60730.8</v>
      </c>
      <c r="D75" s="46">
        <v>47.796899999999994</v>
      </c>
      <c r="E75" s="32">
        <v>1976044558.23</v>
      </c>
      <c r="F75" s="10"/>
      <c r="G75" s="26" t="str">
        <f>+VLOOKUP(A75,'cod municipios'!$A$2:$B$33,2,)</f>
        <v>68 DEPARTAMENTO DE SANTANDER</v>
      </c>
      <c r="H75" s="8" t="str">
        <f t="shared" si="5"/>
        <v>SAN VICENTE DE CHUCURÍ - SANTANDER</v>
      </c>
      <c r="I75" s="13" t="str">
        <f>+VLOOKUP(H75,'cod municipios'!$D$2:$E$1137,2,0)</f>
        <v>68689 SAN VICENTE DE CHUCURÍ - SANTANDER</v>
      </c>
      <c r="L75" s="14">
        <f t="shared" si="6"/>
        <v>60731</v>
      </c>
      <c r="M75" s="14">
        <f t="shared" si="7"/>
        <v>48</v>
      </c>
      <c r="N75" s="14">
        <f t="shared" si="8"/>
        <v>1976044558</v>
      </c>
    </row>
    <row r="76" spans="1:14" s="8" customFormat="1" x14ac:dyDescent="0.25">
      <c r="A76" s="19" t="s">
        <v>1455</v>
      </c>
      <c r="B76" s="52" t="s">
        <v>1483</v>
      </c>
      <c r="C76" s="44">
        <v>6284.1399999999994</v>
      </c>
      <c r="D76" s="46">
        <v>47.029800000000002</v>
      </c>
      <c r="E76" s="32">
        <v>97713071.760000005</v>
      </c>
      <c r="F76" s="10"/>
      <c r="G76" s="26" t="str">
        <f>+VLOOKUP(A76,'cod municipios'!$A$2:$B$33,2,)</f>
        <v>68 DEPARTAMENTO DE SANTANDER</v>
      </c>
      <c r="H76" s="8" t="str">
        <f t="shared" si="5"/>
        <v>SIMACOTA - SANTANDER</v>
      </c>
      <c r="I76" s="13" t="str">
        <f>+VLOOKUP(H76,'cod municipios'!$D$2:$E$1137,2,0)</f>
        <v>68745 SIMACOTA - SANTANDER</v>
      </c>
      <c r="L76" s="14">
        <f t="shared" si="6"/>
        <v>6284</v>
      </c>
      <c r="M76" s="14">
        <f t="shared" si="7"/>
        <v>47</v>
      </c>
      <c r="N76" s="14">
        <f t="shared" si="8"/>
        <v>97713072</v>
      </c>
    </row>
    <row r="77" spans="1:14" s="8" customFormat="1" x14ac:dyDescent="0.25">
      <c r="A77" s="19" t="s">
        <v>1461</v>
      </c>
      <c r="B77" s="52" t="s">
        <v>1462</v>
      </c>
      <c r="C77" s="44">
        <v>1.48</v>
      </c>
      <c r="D77" s="47">
        <v>43.962499999999999</v>
      </c>
      <c r="E77" s="33">
        <v>17754.89</v>
      </c>
      <c r="F77" s="10"/>
      <c r="G77" s="26" t="str">
        <f>+VLOOKUP(A77,'cod municipios'!$A$2:$B$33,2,)</f>
        <v>70 DEPARTAMENTO DE SUCRE</v>
      </c>
      <c r="H77" s="8" t="str">
        <f t="shared" si="5"/>
        <v>LOS PALMITOS - SUCRE</v>
      </c>
      <c r="I77" s="13" t="str">
        <f>+VLOOKUP(H77,'cod municipios'!$D$2:$E$1137,2,0)</f>
        <v>70418 LOS PALMITOS - SUCRE</v>
      </c>
      <c r="L77" s="14">
        <f t="shared" si="6"/>
        <v>1</v>
      </c>
      <c r="M77" s="14">
        <f t="shared" si="7"/>
        <v>44</v>
      </c>
      <c r="N77" s="14">
        <f t="shared" si="8"/>
        <v>17755</v>
      </c>
    </row>
    <row r="78" spans="1:14" s="8" customFormat="1" x14ac:dyDescent="0.25">
      <c r="A78" s="19" t="s">
        <v>1461</v>
      </c>
      <c r="B78" s="52" t="s">
        <v>1463</v>
      </c>
      <c r="C78" s="44">
        <v>861.99</v>
      </c>
      <c r="D78" s="47">
        <v>48.684899999999999</v>
      </c>
      <c r="E78" s="33">
        <v>11451821.4</v>
      </c>
      <c r="F78" s="10"/>
      <c r="G78" s="26" t="str">
        <f>+VLOOKUP(A78,'cod municipios'!$A$2:$B$33,2,)</f>
        <v>70 DEPARTAMENTO DE SUCRE</v>
      </c>
      <c r="H78" s="8" t="str">
        <f t="shared" si="5"/>
        <v>OVEJAS - SUCRE</v>
      </c>
      <c r="I78" s="13" t="str">
        <f>+VLOOKUP(H78,'cod municipios'!$D$2:$E$1137,2,0)</f>
        <v>70508 OVEJAS - SUCRE</v>
      </c>
      <c r="L78" s="14">
        <f t="shared" si="6"/>
        <v>862</v>
      </c>
      <c r="M78" s="14">
        <f t="shared" si="7"/>
        <v>49</v>
      </c>
      <c r="N78" s="14">
        <f t="shared" si="8"/>
        <v>11451821</v>
      </c>
    </row>
    <row r="79" spans="1:14" s="8" customFormat="1" x14ac:dyDescent="0.25">
      <c r="A79" s="19" t="s">
        <v>1461</v>
      </c>
      <c r="B79" s="52" t="s">
        <v>1464</v>
      </c>
      <c r="C79" s="44">
        <v>38.369999999999997</v>
      </c>
      <c r="D79" s="47">
        <v>43.962499999999999</v>
      </c>
      <c r="E79" s="33">
        <v>460311.8</v>
      </c>
      <c r="F79" s="10"/>
      <c r="G79" s="26" t="str">
        <f>+VLOOKUP(A79,'cod municipios'!$A$2:$B$33,2,)</f>
        <v>70 DEPARTAMENTO DE SUCRE</v>
      </c>
      <c r="H79" s="8" t="str">
        <f t="shared" si="5"/>
        <v>SAN PEDRO - SUCRE</v>
      </c>
      <c r="I79" s="13" t="str">
        <f>+VLOOKUP(H79,'cod municipios'!$D$2:$E$1137,2,0)</f>
        <v>70717 SAN PEDRO - SUCRE</v>
      </c>
      <c r="L79" s="14">
        <f t="shared" si="6"/>
        <v>38</v>
      </c>
      <c r="M79" s="14">
        <f t="shared" si="7"/>
        <v>44</v>
      </c>
      <c r="N79" s="14">
        <f t="shared" si="8"/>
        <v>460312</v>
      </c>
    </row>
    <row r="80" spans="1:14" s="8" customFormat="1" x14ac:dyDescent="0.25">
      <c r="A80" s="19" t="s">
        <v>1461</v>
      </c>
      <c r="B80" s="52" t="s">
        <v>1537</v>
      </c>
      <c r="C80" s="44">
        <v>0.32</v>
      </c>
      <c r="D80" s="47">
        <v>43.962499999999999</v>
      </c>
      <c r="E80" s="33">
        <v>3838.77</v>
      </c>
      <c r="F80" s="10"/>
      <c r="G80" s="26" t="str">
        <f>+VLOOKUP(A80,'cod municipios'!$A$2:$B$33,2,)</f>
        <v>70 DEPARTAMENTO DE SUCRE</v>
      </c>
      <c r="H80" s="8" t="str">
        <f t="shared" si="5"/>
        <v>SINCÉ - SUCRE</v>
      </c>
      <c r="I80" s="13" t="str">
        <f>+VLOOKUP(H80,'cod municipios'!$D$2:$E$1137,2,0)</f>
        <v>70742 SINCÉ - SUCRE</v>
      </c>
      <c r="L80" s="14">
        <f t="shared" si="6"/>
        <v>0</v>
      </c>
      <c r="M80" s="14">
        <f t="shared" si="7"/>
        <v>44</v>
      </c>
      <c r="N80" s="14">
        <f t="shared" si="8"/>
        <v>3839</v>
      </c>
    </row>
    <row r="81" spans="1:14" s="8" customFormat="1" x14ac:dyDescent="0.25">
      <c r="A81" s="19" t="s">
        <v>1465</v>
      </c>
      <c r="B81" s="52" t="s">
        <v>1495</v>
      </c>
      <c r="C81" s="44">
        <v>2122.64</v>
      </c>
      <c r="D81" s="47">
        <v>42.059899999999999</v>
      </c>
      <c r="E81" s="33">
        <v>97450178.900000006</v>
      </c>
      <c r="F81" s="10"/>
      <c r="G81" s="26" t="str">
        <f>+VLOOKUP(A81,'cod municipios'!$A$2:$B$33,2,)</f>
        <v>73 DEPARTAMENTO DE TOLIMA</v>
      </c>
      <c r="H81" s="8" t="str">
        <f t="shared" si="5"/>
        <v>ALVARADO - TOLIMA</v>
      </c>
      <c r="I81" s="13" t="str">
        <f>+VLOOKUP(H81,'cod municipios'!$D$2:$E$1137,2,0)</f>
        <v>73026 ALVARADO - TOLIMA</v>
      </c>
      <c r="L81" s="14">
        <f t="shared" si="6"/>
        <v>2123</v>
      </c>
      <c r="M81" s="14">
        <f t="shared" si="7"/>
        <v>42</v>
      </c>
      <c r="N81" s="14">
        <f t="shared" si="8"/>
        <v>97450179</v>
      </c>
    </row>
    <row r="82" spans="1:14" s="8" customFormat="1" x14ac:dyDescent="0.25">
      <c r="A82" s="18" t="s">
        <v>1465</v>
      </c>
      <c r="B82" s="51" t="s">
        <v>1466</v>
      </c>
      <c r="C82" s="43">
        <v>25338.7</v>
      </c>
      <c r="D82" s="47">
        <v>31.814100000000003</v>
      </c>
      <c r="E82" s="33">
        <v>334250433.74000001</v>
      </c>
      <c r="F82" s="10"/>
      <c r="G82" s="26" t="str">
        <f>+VLOOKUP(A82,'cod municipios'!$A$2:$B$33,2,)</f>
        <v>73 DEPARTAMENTO DE TOLIMA</v>
      </c>
      <c r="H82" s="8" t="str">
        <f t="shared" si="5"/>
        <v>CHAPARRAL - TOLIMA</v>
      </c>
      <c r="I82" s="13" t="str">
        <f>+VLOOKUP(H82,'cod municipios'!$D$2:$E$1137,2,0)</f>
        <v>73168 CHAPARRAL - TOLIMA</v>
      </c>
      <c r="L82" s="14">
        <f t="shared" si="6"/>
        <v>25339</v>
      </c>
      <c r="M82" s="14">
        <f t="shared" si="7"/>
        <v>32</v>
      </c>
      <c r="N82" s="14">
        <f t="shared" si="8"/>
        <v>334250434</v>
      </c>
    </row>
    <row r="83" spans="1:14" s="8" customFormat="1" x14ac:dyDescent="0.25">
      <c r="A83" s="19" t="s">
        <v>1465</v>
      </c>
      <c r="B83" s="52" t="s">
        <v>1467</v>
      </c>
      <c r="C83" s="44">
        <v>13701.06</v>
      </c>
      <c r="D83" s="47">
        <v>42.2271</v>
      </c>
      <c r="E83" s="33">
        <v>98674177.260000005</v>
      </c>
      <c r="F83" s="10"/>
      <c r="G83" s="26" t="str">
        <f>+VLOOKUP(A83,'cod municipios'!$A$2:$B$33,2,)</f>
        <v>73 DEPARTAMENTO DE TOLIMA</v>
      </c>
      <c r="H83" s="8" t="str">
        <f t="shared" si="5"/>
        <v>ESPINAL - TOLIMA</v>
      </c>
      <c r="I83" s="13" t="str">
        <f>+VLOOKUP(H83,'cod municipios'!$D$2:$E$1137,2,0)</f>
        <v>73268 ESPINAL - TOLIMA</v>
      </c>
      <c r="L83" s="14">
        <f t="shared" si="6"/>
        <v>13701</v>
      </c>
      <c r="M83" s="14">
        <f t="shared" si="7"/>
        <v>42</v>
      </c>
      <c r="N83" s="14">
        <f t="shared" si="8"/>
        <v>98674177</v>
      </c>
    </row>
    <row r="84" spans="1:14" s="8" customFormat="1" x14ac:dyDescent="0.25">
      <c r="A84" s="18" t="s">
        <v>1465</v>
      </c>
      <c r="B84" s="51" t="s">
        <v>1468</v>
      </c>
      <c r="C84" s="43">
        <v>293.89</v>
      </c>
      <c r="D84" s="47">
        <v>42.2271</v>
      </c>
      <c r="E84" s="33">
        <v>2116577.2000000002</v>
      </c>
      <c r="F84" s="10"/>
      <c r="G84" s="26" t="str">
        <f>+VLOOKUP(A84,'cod municipios'!$A$2:$B$33,2,)</f>
        <v>73 DEPARTAMENTO DE TOLIMA</v>
      </c>
      <c r="H84" s="8" t="str">
        <f t="shared" si="5"/>
        <v>FLANDES - TOLIMA</v>
      </c>
      <c r="I84" s="13" t="str">
        <f>+VLOOKUP(H84,'cod municipios'!$D$2:$E$1137,2,0)</f>
        <v>73275 FLANDES - TOLIMA</v>
      </c>
      <c r="L84" s="14">
        <f t="shared" si="6"/>
        <v>294</v>
      </c>
      <c r="M84" s="14">
        <f t="shared" si="7"/>
        <v>42</v>
      </c>
      <c r="N84" s="14">
        <f t="shared" si="8"/>
        <v>2116577</v>
      </c>
    </row>
    <row r="85" spans="1:14" s="8" customFormat="1" x14ac:dyDescent="0.25">
      <c r="A85" s="19" t="s">
        <v>1465</v>
      </c>
      <c r="B85" s="52" t="s">
        <v>1469</v>
      </c>
      <c r="C85" s="44">
        <v>3730.85</v>
      </c>
      <c r="D85" s="46">
        <v>45.016599999999997</v>
      </c>
      <c r="E85" s="32">
        <v>28692889.870000001</v>
      </c>
      <c r="F85" s="10"/>
      <c r="G85" s="26" t="str">
        <f>+VLOOKUP(A85,'cod municipios'!$A$2:$B$33,2,)</f>
        <v>73 DEPARTAMENTO DE TOLIMA</v>
      </c>
      <c r="H85" s="8" t="str">
        <f t="shared" si="5"/>
        <v>ICONONZO - TOLIMA</v>
      </c>
      <c r="I85" s="13" t="str">
        <f>+VLOOKUP(H85,'cod municipios'!$D$2:$E$1137,2,0)</f>
        <v>73352 ICONONZO - TOLIMA</v>
      </c>
      <c r="L85" s="14">
        <f t="shared" si="6"/>
        <v>3731</v>
      </c>
      <c r="M85" s="14">
        <f t="shared" si="7"/>
        <v>45</v>
      </c>
      <c r="N85" s="14">
        <f t="shared" si="8"/>
        <v>28692890</v>
      </c>
    </row>
    <row r="86" spans="1:14" s="8" customFormat="1" x14ac:dyDescent="0.25">
      <c r="A86" s="19" t="s">
        <v>1465</v>
      </c>
      <c r="B86" s="52" t="s">
        <v>1470</v>
      </c>
      <c r="C86" s="44">
        <v>232607.14</v>
      </c>
      <c r="D86" s="47">
        <v>44.658099999999997</v>
      </c>
      <c r="E86" s="33">
        <v>2181963411.4300003</v>
      </c>
      <c r="F86" s="10"/>
      <c r="G86" s="26" t="str">
        <f>+VLOOKUP(A86,'cod municipios'!$A$2:$B$33,2,)</f>
        <v>73 DEPARTAMENTO DE TOLIMA</v>
      </c>
      <c r="H86" s="8" t="str">
        <f t="shared" si="5"/>
        <v>MELGAR - TOLIMA</v>
      </c>
      <c r="I86" s="13" t="str">
        <f>+VLOOKUP(H86,'cod municipios'!$D$2:$E$1137,2,0)</f>
        <v>73449 MELGAR - TOLIMA</v>
      </c>
      <c r="L86" s="14">
        <f t="shared" si="6"/>
        <v>232607</v>
      </c>
      <c r="M86" s="14">
        <f t="shared" si="7"/>
        <v>45</v>
      </c>
      <c r="N86" s="14">
        <f t="shared" si="8"/>
        <v>2181963411</v>
      </c>
    </row>
    <row r="87" spans="1:14" s="8" customFormat="1" x14ac:dyDescent="0.25">
      <c r="A87" s="19" t="s">
        <v>1465</v>
      </c>
      <c r="B87" s="51" t="s">
        <v>1471</v>
      </c>
      <c r="C87" s="44">
        <v>25221.730000000003</v>
      </c>
      <c r="D87" s="46">
        <v>38.579933333333337</v>
      </c>
      <c r="E87" s="32">
        <v>482484982.08000004</v>
      </c>
      <c r="F87" s="10"/>
      <c r="G87" s="26" t="str">
        <f>+VLOOKUP(A87,'cod municipios'!$A$2:$B$33,2,)</f>
        <v>73 DEPARTAMENTO DE TOLIMA</v>
      </c>
      <c r="H87" s="8" t="str">
        <f t="shared" si="5"/>
        <v>ORTEGA - TOLIMA</v>
      </c>
      <c r="I87" s="13" t="str">
        <f>+VLOOKUP(H87,'cod municipios'!$D$2:$E$1137,2,0)</f>
        <v>73504 ORTEGA - TOLIMA</v>
      </c>
      <c r="L87" s="14">
        <f t="shared" si="6"/>
        <v>25222</v>
      </c>
      <c r="M87" s="14">
        <f t="shared" si="7"/>
        <v>39</v>
      </c>
      <c r="N87" s="14">
        <f t="shared" si="8"/>
        <v>482484982</v>
      </c>
    </row>
    <row r="88" spans="1:14" s="8" customFormat="1" x14ac:dyDescent="0.25">
      <c r="A88" s="19" t="s">
        <v>1465</v>
      </c>
      <c r="B88" s="52" t="s">
        <v>1472</v>
      </c>
      <c r="C88" s="44">
        <v>24762.66</v>
      </c>
      <c r="D88" s="47">
        <v>42.302216666666673</v>
      </c>
      <c r="E88" s="33">
        <v>594192104.62</v>
      </c>
      <c r="F88" s="10"/>
      <c r="G88" s="26" t="str">
        <f>+VLOOKUP(A88,'cod municipios'!$A$2:$B$33,2,)</f>
        <v>73 DEPARTAMENTO DE TOLIMA</v>
      </c>
      <c r="H88" s="8" t="str">
        <f t="shared" si="5"/>
        <v>PIEDRAS - TOLIMA</v>
      </c>
      <c r="I88" s="13" t="str">
        <f>+VLOOKUP(H88,'cod municipios'!$D$2:$E$1137,2,0)</f>
        <v>73547 PIEDRAS - TOLIMA</v>
      </c>
      <c r="L88" s="14">
        <f t="shared" si="6"/>
        <v>24763</v>
      </c>
      <c r="M88" s="14">
        <f t="shared" si="7"/>
        <v>42</v>
      </c>
      <c r="N88" s="14">
        <f t="shared" si="8"/>
        <v>594192105</v>
      </c>
    </row>
    <row r="89" spans="1:14" s="8" customFormat="1" x14ac:dyDescent="0.25">
      <c r="A89" s="19" t="s">
        <v>1465</v>
      </c>
      <c r="B89" s="52" t="s">
        <v>1473</v>
      </c>
      <c r="C89" s="44">
        <v>1980.68</v>
      </c>
      <c r="D89" s="47">
        <v>45.705199999999998</v>
      </c>
      <c r="E89" s="33">
        <v>98813889.069999993</v>
      </c>
      <c r="F89" s="10"/>
      <c r="G89" s="26" t="str">
        <f>+VLOOKUP(A89,'cod municipios'!$A$2:$B$33,2,)</f>
        <v>73 DEPARTAMENTO DE TOLIMA</v>
      </c>
      <c r="H89" s="8" t="str">
        <f t="shared" si="5"/>
        <v>PRADO - TOLIMA</v>
      </c>
      <c r="I89" s="13" t="str">
        <f>+VLOOKUP(H89,'cod municipios'!$D$2:$E$1137,2,0)</f>
        <v>73563 PRADO - TOLIMA</v>
      </c>
      <c r="L89" s="14">
        <f t="shared" si="6"/>
        <v>1981</v>
      </c>
      <c r="M89" s="14">
        <f t="shared" si="7"/>
        <v>46</v>
      </c>
      <c r="N89" s="14">
        <f t="shared" si="8"/>
        <v>98813889</v>
      </c>
    </row>
    <row r="90" spans="1:14" s="8" customFormat="1" x14ac:dyDescent="0.25">
      <c r="A90" s="19" t="s">
        <v>1465</v>
      </c>
      <c r="B90" s="52" t="s">
        <v>1474</v>
      </c>
      <c r="C90" s="44">
        <v>43926.2</v>
      </c>
      <c r="D90" s="47">
        <v>45.295937499999994</v>
      </c>
      <c r="E90" s="33">
        <v>2042225010.0400002</v>
      </c>
      <c r="F90" s="10"/>
      <c r="G90" s="26" t="str">
        <f>+VLOOKUP(A90,'cod municipios'!$A$2:$B$33,2,)</f>
        <v>73 DEPARTAMENTO DE TOLIMA</v>
      </c>
      <c r="H90" s="8" t="str">
        <f t="shared" si="5"/>
        <v>PURIFICACIÓN - TOLIMA</v>
      </c>
      <c r="I90" s="13" t="str">
        <f>+VLOOKUP(H90,'cod municipios'!$D$2:$E$1137,2,0)</f>
        <v>73585 PURIFICACIÓN - TOLIMA</v>
      </c>
      <c r="L90" s="14">
        <f t="shared" si="6"/>
        <v>43926</v>
      </c>
      <c r="M90" s="14">
        <f t="shared" si="7"/>
        <v>45</v>
      </c>
      <c r="N90" s="14">
        <f t="shared" si="8"/>
        <v>2042225010</v>
      </c>
    </row>
    <row r="91" spans="1:14" s="8" customFormat="1" x14ac:dyDescent="0.25">
      <c r="A91" s="19" t="s">
        <v>1465</v>
      </c>
      <c r="B91" s="52" t="s">
        <v>1475</v>
      </c>
      <c r="C91" s="44">
        <v>962.83999999999992</v>
      </c>
      <c r="D91" s="47">
        <v>40.845599999999997</v>
      </c>
      <c r="E91" s="33">
        <v>14275213.98</v>
      </c>
      <c r="F91" s="10"/>
      <c r="G91" s="26" t="str">
        <f>+VLOOKUP(A91,'cod municipios'!$A$2:$B$33,2,)</f>
        <v>73 DEPARTAMENTO DE TOLIMA</v>
      </c>
      <c r="H91" s="8" t="str">
        <f t="shared" si="5"/>
        <v>SAN LUIS - TOLIMA</v>
      </c>
      <c r="I91" s="13" t="str">
        <f>+VLOOKUP(H91,'cod municipios'!$D$2:$E$1137,2,0)</f>
        <v>73678 SAN LUIS - TOLIMA</v>
      </c>
      <c r="L91" s="14">
        <f t="shared" si="6"/>
        <v>963</v>
      </c>
      <c r="M91" s="14">
        <f t="shared" si="7"/>
        <v>41</v>
      </c>
      <c r="N91" s="14">
        <f t="shared" si="8"/>
        <v>14275214</v>
      </c>
    </row>
    <row r="92" spans="1:14" s="8" customFormat="1" x14ac:dyDescent="0.25">
      <c r="B92" s="28"/>
      <c r="C92" s="42"/>
      <c r="D92" s="47"/>
      <c r="E92" s="33"/>
      <c r="F92" s="10"/>
      <c r="G92" s="26" t="e">
        <f>+VLOOKUP(A92,'cod municipios'!$A$2:$B$33,2,)</f>
        <v>#N/A</v>
      </c>
      <c r="H92" s="8" t="str">
        <f t="shared" si="5"/>
        <v xml:space="preserve"> - </v>
      </c>
      <c r="I92" s="13" t="e">
        <f>+VLOOKUP(H92,'cod municipios'!$D$2:$E$1137,2,0)</f>
        <v>#N/A</v>
      </c>
      <c r="L92" s="14">
        <f t="shared" si="6"/>
        <v>0</v>
      </c>
      <c r="M92" s="14">
        <f t="shared" si="7"/>
        <v>0</v>
      </c>
      <c r="N92" s="14">
        <f t="shared" si="8"/>
        <v>0</v>
      </c>
    </row>
    <row r="93" spans="1:14" s="8" customFormat="1" x14ac:dyDescent="0.25">
      <c r="A93" s="19"/>
      <c r="B93" s="52"/>
      <c r="C93" s="44"/>
      <c r="D93" s="47"/>
      <c r="E93" s="33"/>
      <c r="F93" s="10"/>
      <c r="G93" s="26" t="e">
        <f>+VLOOKUP(A93,'cod municipios'!$A$2:$B$33,2,)</f>
        <v>#N/A</v>
      </c>
      <c r="H93" s="8" t="str">
        <f t="shared" si="5"/>
        <v xml:space="preserve"> - </v>
      </c>
      <c r="I93" s="13" t="e">
        <f>+VLOOKUP(H93,'cod municipios'!$D$2:$E$1137,2,0)</f>
        <v>#N/A</v>
      </c>
      <c r="L93" s="14">
        <f t="shared" si="6"/>
        <v>0</v>
      </c>
      <c r="M93" s="14">
        <f t="shared" si="7"/>
        <v>0</v>
      </c>
      <c r="N93" s="14">
        <f t="shared" si="8"/>
        <v>0</v>
      </c>
    </row>
    <row r="94" spans="1:14" s="8" customFormat="1" x14ac:dyDescent="0.25">
      <c r="A94" s="18"/>
      <c r="B94" s="51"/>
      <c r="C94" s="43"/>
      <c r="D94" s="47"/>
      <c r="E94" s="21"/>
      <c r="F94" s="10"/>
      <c r="G94" s="26" t="e">
        <f>+VLOOKUP(A94,'cod municipios'!$A$2:$B$33,2,)</f>
        <v>#N/A</v>
      </c>
      <c r="H94" s="8" t="str">
        <f t="shared" si="5"/>
        <v xml:space="preserve"> - </v>
      </c>
      <c r="I94" s="13" t="e">
        <f>+VLOOKUP(H94,'cod municipios'!$D$2:$E$1137,2,0)</f>
        <v>#N/A</v>
      </c>
      <c r="L94" s="14">
        <f t="shared" si="6"/>
        <v>0</v>
      </c>
      <c r="M94" s="14">
        <f t="shared" ref="M94:N94" si="9">+ROUND(D94,0)</f>
        <v>0</v>
      </c>
      <c r="N94" s="14">
        <f t="shared" si="9"/>
        <v>0</v>
      </c>
    </row>
    <row r="95" spans="1:14" s="8" customFormat="1" x14ac:dyDescent="0.25">
      <c r="A95" s="62"/>
      <c r="B95" s="52"/>
      <c r="C95" s="44"/>
      <c r="D95" s="47"/>
      <c r="E95" s="21"/>
      <c r="F95" s="10"/>
      <c r="G95" s="26" t="e">
        <f>+VLOOKUP(A95,'cod municipios'!$A$2:$B$33,2,)</f>
        <v>#N/A</v>
      </c>
      <c r="H95" s="8" t="str">
        <f t="shared" ref="H95:H97" si="10">+CONCATENATE(B95," - ",A95)</f>
        <v xml:space="preserve"> - </v>
      </c>
      <c r="I95" s="13" t="e">
        <f>+VLOOKUP(H95,'cod municipios'!$D$2:$E$1137,2,0)</f>
        <v>#N/A</v>
      </c>
      <c r="L95" s="14"/>
      <c r="M95" s="14"/>
      <c r="N95" s="14"/>
    </row>
    <row r="96" spans="1:14" s="8" customFormat="1" x14ac:dyDescent="0.25">
      <c r="A96" s="62"/>
      <c r="B96" s="52"/>
      <c r="C96" s="44"/>
      <c r="D96" s="47"/>
      <c r="E96" s="21"/>
      <c r="F96" s="10"/>
      <c r="G96" s="26" t="e">
        <f>+VLOOKUP(A96,'cod municipios'!$A$2:$B$33,2,)</f>
        <v>#N/A</v>
      </c>
      <c r="H96" s="8" t="str">
        <f t="shared" si="10"/>
        <v xml:space="preserve"> - </v>
      </c>
      <c r="I96" s="13" t="e">
        <f>+VLOOKUP(H96,'cod municipios'!$D$2:$E$1137,2,0)</f>
        <v>#N/A</v>
      </c>
      <c r="L96" s="14"/>
      <c r="M96" s="14"/>
      <c r="N96" s="14"/>
    </row>
    <row r="97" spans="1:15" s="8" customFormat="1" x14ac:dyDescent="0.25">
      <c r="A97" s="19"/>
      <c r="B97" s="52"/>
      <c r="C97" s="44"/>
      <c r="D97" s="47"/>
      <c r="E97" s="21"/>
      <c r="F97" s="10"/>
      <c r="G97" s="26" t="e">
        <f>+VLOOKUP(A97,'cod municipios'!$A$2:$B$33,2,)</f>
        <v>#N/A</v>
      </c>
      <c r="H97" s="8" t="str">
        <f t="shared" si="10"/>
        <v xml:space="preserve"> - </v>
      </c>
      <c r="I97" s="13" t="e">
        <f>+VLOOKUP(H97,'cod municipios'!$D$2:$E$1137,2,0)</f>
        <v>#N/A</v>
      </c>
      <c r="L97" s="14"/>
      <c r="M97" s="14"/>
      <c r="N97" s="14"/>
    </row>
    <row r="98" spans="1:15" s="8" customFormat="1" x14ac:dyDescent="0.25">
      <c r="B98" s="28"/>
      <c r="C98" s="42"/>
      <c r="D98" s="46"/>
      <c r="E98" s="20"/>
      <c r="F98" s="10"/>
      <c r="G98" s="26" t="e">
        <f>+VLOOKUP(A98,'cod municipios'!$A$2:$B$33,2,)</f>
        <v>#N/A</v>
      </c>
      <c r="H98" s="8" t="str">
        <f t="shared" si="5"/>
        <v xml:space="preserve"> - </v>
      </c>
      <c r="I98" s="13" t="e">
        <f>+VLOOKUP(H98,'cod municipios'!$D$2:$E$1137,2,0)</f>
        <v>#N/A</v>
      </c>
      <c r="L98" s="14"/>
      <c r="M98" s="14"/>
      <c r="N98" s="14"/>
    </row>
    <row r="99" spans="1:15" s="8" customFormat="1" x14ac:dyDescent="0.25">
      <c r="B99" s="28"/>
      <c r="C99" s="42"/>
      <c r="D99" s="47"/>
      <c r="E99" s="21"/>
      <c r="F99" s="10"/>
      <c r="G99" s="12"/>
      <c r="I99" s="13"/>
      <c r="L99" s="14"/>
      <c r="M99" s="23" t="s">
        <v>1512</v>
      </c>
      <c r="N99" s="14">
        <f>SUM(N2:N94)</f>
        <v>331238258864</v>
      </c>
    </row>
    <row r="100" spans="1:15" s="8" customFormat="1" x14ac:dyDescent="0.25">
      <c r="B100" s="28"/>
      <c r="C100" s="42"/>
      <c r="D100" s="45"/>
      <c r="E100" s="16"/>
      <c r="F100" s="10"/>
      <c r="G100" s="12"/>
      <c r="I100" s="13"/>
      <c r="L100" s="13"/>
      <c r="M100" s="23" t="s">
        <v>1511</v>
      </c>
      <c r="N100" s="14">
        <f>+gas!N101</f>
        <v>73817988429</v>
      </c>
    </row>
    <row r="101" spans="1:15" s="8" customFormat="1" x14ac:dyDescent="0.25">
      <c r="B101" s="28"/>
      <c r="C101" s="42"/>
      <c r="D101" s="45"/>
      <c r="E101" s="16"/>
      <c r="F101" s="10"/>
      <c r="G101" s="12"/>
      <c r="I101" s="13"/>
      <c r="L101" s="13"/>
      <c r="M101" s="23" t="s">
        <v>1542</v>
      </c>
      <c r="N101" s="14">
        <f>+N100+N99</f>
        <v>405056247293</v>
      </c>
    </row>
    <row r="102" spans="1:15" s="8" customFormat="1" x14ac:dyDescent="0.25">
      <c r="B102" s="28"/>
      <c r="C102" s="42"/>
      <c r="D102" s="45"/>
      <c r="E102" s="16"/>
      <c r="F102" s="10"/>
      <c r="G102" s="12"/>
      <c r="I102" s="13"/>
      <c r="L102" s="13"/>
      <c r="M102" s="23" t="s">
        <v>1506</v>
      </c>
      <c r="N102" s="14">
        <f>+N38+N20</f>
        <v>232605505</v>
      </c>
      <c r="O102" s="50">
        <f>+N99-N102</f>
        <v>331005653359</v>
      </c>
    </row>
    <row r="103" spans="1:15" s="8" customFormat="1" x14ac:dyDescent="0.25">
      <c r="A103" s="27"/>
      <c r="B103" s="28"/>
      <c r="C103" s="42"/>
      <c r="D103" s="45"/>
      <c r="E103" s="16"/>
      <c r="F103" s="10"/>
      <c r="G103" s="12"/>
      <c r="I103" s="13"/>
      <c r="L103" s="13"/>
      <c r="M103" s="23" t="s">
        <v>1507</v>
      </c>
      <c r="N103" s="14">
        <f>+gas!N39</f>
        <v>790010649</v>
      </c>
      <c r="O103" s="11">
        <f>+N100-N103</f>
        <v>73027977780</v>
      </c>
    </row>
    <row r="104" spans="1:15" s="8" customFormat="1" x14ac:dyDescent="0.25">
      <c r="A104" s="27"/>
      <c r="B104" s="28"/>
      <c r="C104" s="42"/>
      <c r="D104" s="45"/>
      <c r="E104" s="16"/>
      <c r="F104" s="10"/>
      <c r="G104" s="12"/>
      <c r="I104" s="13"/>
      <c r="L104" s="13"/>
      <c r="M104" s="23" t="s">
        <v>1508</v>
      </c>
      <c r="N104" s="14">
        <f>+N102+N103</f>
        <v>1022616154</v>
      </c>
      <c r="O104" s="50">
        <v>1017924643</v>
      </c>
    </row>
    <row r="105" spans="1:15" x14ac:dyDescent="0.25">
      <c r="M105" s="30" t="s">
        <v>1545</v>
      </c>
      <c r="N105" s="29">
        <f>+N101-N104</f>
        <v>404033631139</v>
      </c>
    </row>
  </sheetData>
  <autoFilter ref="A1:O99">
    <filterColumn colId="1">
      <colorFilter dxfId="1"/>
    </filterColumn>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1023"/>
  <sheetViews>
    <sheetView zoomScale="85" zoomScaleNormal="85" workbookViewId="0">
      <selection activeCell="B25" sqref="B25"/>
    </sheetView>
  </sheetViews>
  <sheetFormatPr baseColWidth="10" defaultColWidth="11.42578125" defaultRowHeight="15" x14ac:dyDescent="0.25"/>
  <cols>
    <col min="1" max="1" width="12.5703125" style="8" customWidth="1"/>
    <col min="2" max="2" width="20.42578125" style="28" customWidth="1"/>
    <col min="3" max="3" width="17.85546875" style="38" bestFit="1" customWidth="1"/>
    <col min="4" max="4" width="17.140625" style="34" customWidth="1"/>
    <col min="5" max="5" width="18.140625" style="34" customWidth="1"/>
    <col min="6" max="6" width="3.85546875" style="34" customWidth="1"/>
    <col min="7" max="7" width="16.42578125" style="39" customWidth="1"/>
    <col min="8" max="8" width="7.7109375" style="8" customWidth="1"/>
    <col min="9" max="9" width="11.42578125" style="40" customWidth="1"/>
    <col min="10" max="13" width="11.42578125" style="8"/>
    <col min="14" max="14" width="19" style="8" customWidth="1"/>
    <col min="15" max="15" width="15.140625" style="8" bestFit="1" customWidth="1"/>
    <col min="16" max="16384" width="11.42578125" style="8"/>
  </cols>
  <sheetData>
    <row r="1" spans="1:14" x14ac:dyDescent="0.25">
      <c r="C1" s="34" t="s">
        <v>1503</v>
      </c>
      <c r="D1" s="34" t="s">
        <v>1504</v>
      </c>
      <c r="E1" s="34" t="s">
        <v>1505</v>
      </c>
      <c r="L1" s="17" t="s">
        <v>1503</v>
      </c>
      <c r="M1" s="15" t="s">
        <v>1504</v>
      </c>
      <c r="N1" s="15" t="s">
        <v>1505</v>
      </c>
    </row>
    <row r="2" spans="1:14" x14ac:dyDescent="0.25">
      <c r="A2" s="18" t="s">
        <v>1407</v>
      </c>
      <c r="B2" s="52" t="s">
        <v>1408</v>
      </c>
      <c r="C2" s="35">
        <v>2515.16</v>
      </c>
      <c r="D2" s="36">
        <v>3.968</v>
      </c>
      <c r="E2" s="32">
        <v>10893697.890000001</v>
      </c>
      <c r="G2" s="39" t="str">
        <f>+VLOOKUP(A2,'cod municipios'!$A$2:$B$33,2,)</f>
        <v>5 DEPARTAMENTO DE ANTIOQUIA</v>
      </c>
      <c r="H2" s="8" t="str">
        <f>+CONCATENATE(B2," - ",A2)</f>
        <v>PUERTO NARE - ANTIOQUIA</v>
      </c>
      <c r="I2" s="40" t="str">
        <f>+VLOOKUP(H2,'cod municipios'!$D$2:$E$1137,2,0)</f>
        <v>5585 PUERTO NARE - ANTIOQUIA</v>
      </c>
      <c r="L2" s="11">
        <f>+ROUND(C2,0)</f>
        <v>2515</v>
      </c>
      <c r="M2" s="11">
        <f>+ROUND(D2,0)</f>
        <v>4</v>
      </c>
      <c r="N2" s="11">
        <f>+ROUND(E2,0)</f>
        <v>10893698</v>
      </c>
    </row>
    <row r="3" spans="1:14" x14ac:dyDescent="0.25">
      <c r="A3" s="19" t="s">
        <v>1407</v>
      </c>
      <c r="B3" s="52" t="s">
        <v>1409</v>
      </c>
      <c r="C3" s="37">
        <v>1628.29</v>
      </c>
      <c r="D3" s="36">
        <v>3.968</v>
      </c>
      <c r="E3" s="32">
        <v>7052473.7300000004</v>
      </c>
      <c r="G3" s="39" t="str">
        <f>+VLOOKUP(A3,'cod municipios'!$A$2:$B$33,2,)</f>
        <v>5 DEPARTAMENTO DE ANTIOQUIA</v>
      </c>
      <c r="H3" s="8" t="str">
        <f t="shared" ref="H3:H66" si="0">+CONCATENATE(B3," - ",A3)</f>
        <v>PUERTO TRIUNFO - ANTIOQUIA</v>
      </c>
      <c r="I3" s="40" t="str">
        <f>+VLOOKUP(H3,'cod municipios'!$D$2:$E$1137,2,0)</f>
        <v>5591 PUERTO TRIUNFO - ANTIOQUIA</v>
      </c>
      <c r="L3" s="11">
        <f t="shared" ref="L3:L66" si="1">+ROUND(C3,0)</f>
        <v>1628</v>
      </c>
      <c r="M3" s="11">
        <f t="shared" ref="M3:M66" si="2">+ROUND(D3,0)</f>
        <v>4</v>
      </c>
      <c r="N3" s="11">
        <f t="shared" ref="N3:N66" si="3">+ROUND(E3,0)</f>
        <v>7052474</v>
      </c>
    </row>
    <row r="4" spans="1:14" x14ac:dyDescent="0.25">
      <c r="A4" s="19" t="s">
        <v>1407</v>
      </c>
      <c r="B4" s="52" t="s">
        <v>1514</v>
      </c>
      <c r="C4" s="37">
        <v>2077.64</v>
      </c>
      <c r="D4" s="3">
        <v>4.7868000000000004</v>
      </c>
      <c r="E4" s="33">
        <v>7557243.75</v>
      </c>
      <c r="G4" s="39" t="str">
        <f>+VLOOKUP(A4,'cod municipios'!$A$2:$B$33,2,)</f>
        <v>5 DEPARTAMENTO DE ANTIOQUIA</v>
      </c>
      <c r="H4" s="8" t="str">
        <f t="shared" si="0"/>
        <v>YONDÓ (Casabe) - ANTIOQUIA</v>
      </c>
      <c r="I4" s="40" t="str">
        <f>+VLOOKUP(H4,'cod municipios'!$D$2:$E$1137,2,0)</f>
        <v>5893 YONDÓ (Casabe) - ANTIOQUIA</v>
      </c>
      <c r="L4" s="11">
        <f t="shared" si="1"/>
        <v>2078</v>
      </c>
      <c r="M4" s="11">
        <f t="shared" si="2"/>
        <v>5</v>
      </c>
      <c r="N4" s="11">
        <f t="shared" si="3"/>
        <v>7557244</v>
      </c>
    </row>
    <row r="5" spans="1:14" x14ac:dyDescent="0.25">
      <c r="A5" s="18" t="s">
        <v>1410</v>
      </c>
      <c r="B5" s="51" t="s">
        <v>1410</v>
      </c>
      <c r="C5" s="35">
        <v>31431.689999999995</v>
      </c>
      <c r="D5" s="36">
        <v>3.7517166666666668</v>
      </c>
      <c r="E5" s="32">
        <v>40487034.399999999</v>
      </c>
      <c r="G5" s="39" t="str">
        <f>+VLOOKUP(A5,'cod municipios'!$A$2:$B$33,2,)</f>
        <v>81 DEPARTAMENTO DE ARAUCA</v>
      </c>
      <c r="H5" s="8" t="str">
        <f t="shared" si="0"/>
        <v>ARAUCA - ARAUCA</v>
      </c>
      <c r="I5" s="40" t="str">
        <f>+VLOOKUP(H5,'cod municipios'!$D$2:$E$1137,2,0)</f>
        <v>81001 ARAUCA - ARAUCA</v>
      </c>
      <c r="L5" s="11">
        <f t="shared" si="1"/>
        <v>31432</v>
      </c>
      <c r="M5" s="11">
        <f t="shared" si="2"/>
        <v>4</v>
      </c>
      <c r="N5" s="11">
        <f t="shared" si="3"/>
        <v>40487034</v>
      </c>
    </row>
    <row r="6" spans="1:14" x14ac:dyDescent="0.25">
      <c r="A6" s="19" t="s">
        <v>1410</v>
      </c>
      <c r="B6" s="52" t="s">
        <v>1411</v>
      </c>
      <c r="C6" s="37">
        <v>19394.529999999995</v>
      </c>
      <c r="D6" s="36">
        <v>4.6406999999999989</v>
      </c>
      <c r="E6" s="32">
        <v>31632002.09</v>
      </c>
      <c r="G6" s="39" t="str">
        <f>+VLOOKUP(A6,'cod municipios'!$A$2:$B$33,2,)</f>
        <v>81 DEPARTAMENTO DE ARAUCA</v>
      </c>
      <c r="H6" s="8" t="str">
        <f t="shared" si="0"/>
        <v>ARAUQUITA - ARAUCA</v>
      </c>
      <c r="I6" s="40" t="str">
        <f>+VLOOKUP(H6,'cod municipios'!$D$2:$E$1137,2,0)</f>
        <v>81065 ARAUQUITA - ARAUCA</v>
      </c>
      <c r="L6" s="11">
        <f t="shared" si="1"/>
        <v>19395</v>
      </c>
      <c r="M6" s="11">
        <f t="shared" si="2"/>
        <v>5</v>
      </c>
      <c r="N6" s="11">
        <f t="shared" si="3"/>
        <v>31632002</v>
      </c>
    </row>
    <row r="7" spans="1:14" x14ac:dyDescent="0.25">
      <c r="A7" s="19" t="s">
        <v>1410</v>
      </c>
      <c r="B7" s="51" t="s">
        <v>1497</v>
      </c>
      <c r="C7" s="37">
        <v>140726.74000000002</v>
      </c>
      <c r="D7" s="3">
        <v>4.1699666666666664</v>
      </c>
      <c r="E7" s="33">
        <v>131487038.97</v>
      </c>
      <c r="G7" s="39" t="str">
        <f>+VLOOKUP(A7,'cod municipios'!$A$2:$B$33,2,)</f>
        <v>81 DEPARTAMENTO DE ARAUCA</v>
      </c>
      <c r="H7" s="8" t="str">
        <f t="shared" si="0"/>
        <v>TAME - ARAUCA</v>
      </c>
      <c r="I7" s="40" t="str">
        <f>+VLOOKUP(H7,'cod municipios'!$D$2:$E$1137,2,0)</f>
        <v>81794 TAME - ARAUCA</v>
      </c>
      <c r="L7" s="11">
        <f t="shared" si="1"/>
        <v>140727</v>
      </c>
      <c r="M7" s="11">
        <f t="shared" si="2"/>
        <v>4</v>
      </c>
      <c r="N7" s="11">
        <f t="shared" si="3"/>
        <v>131487039</v>
      </c>
    </row>
    <row r="8" spans="1:14" x14ac:dyDescent="0.25">
      <c r="A8" s="19" t="s">
        <v>1500</v>
      </c>
      <c r="B8" s="51" t="s">
        <v>1484</v>
      </c>
      <c r="C8" s="35">
        <v>696807.41</v>
      </c>
      <c r="D8" s="3">
        <v>5.2447999999999997</v>
      </c>
      <c r="E8" s="33">
        <v>797828877.42999995</v>
      </c>
      <c r="G8" s="39" t="str">
        <f>+VLOOKUP(A8,'cod municipios'!$A$2:$B$33,2,)</f>
        <v>8 DEPARTAMENTO DE ATLÁNTICO</v>
      </c>
      <c r="H8" s="8" t="str">
        <f t="shared" si="0"/>
        <v>SABANALARGA - ATLÁNTICO</v>
      </c>
      <c r="I8" s="40" t="str">
        <f>+VLOOKUP(H8,'cod municipios'!$D$2:$E$1137,2,0)</f>
        <v>8638 SABANALARGA - ATLÁNTICO</v>
      </c>
      <c r="L8" s="11">
        <f t="shared" si="1"/>
        <v>696807</v>
      </c>
      <c r="M8" s="11">
        <f t="shared" si="2"/>
        <v>5</v>
      </c>
      <c r="N8" s="11">
        <f t="shared" si="3"/>
        <v>797828877</v>
      </c>
    </row>
    <row r="9" spans="1:14" x14ac:dyDescent="0.25">
      <c r="A9" s="19" t="s">
        <v>1498</v>
      </c>
      <c r="B9" s="51" t="s">
        <v>1412</v>
      </c>
      <c r="C9" s="35">
        <v>48484.130000000005</v>
      </c>
      <c r="D9" s="3">
        <v>3.1513</v>
      </c>
      <c r="E9" s="33">
        <v>46877143.560000002</v>
      </c>
      <c r="G9" s="39" t="str">
        <f>+VLOOKUP(A9,'cod municipios'!$A$2:$B$33,2,)</f>
        <v>13 DEPARTAMENTO DE BOLÍVAR</v>
      </c>
      <c r="H9" s="8" t="str">
        <f t="shared" si="0"/>
        <v>CANTAGALLO - BOLÍVAR</v>
      </c>
      <c r="I9" s="40" t="str">
        <f>+VLOOKUP(H9,'cod municipios'!$D$2:$E$1137,2,0)</f>
        <v>13160 CANTAGALLO - BOLÍVAR</v>
      </c>
      <c r="L9" s="11">
        <f t="shared" si="1"/>
        <v>48484</v>
      </c>
      <c r="M9" s="11">
        <f t="shared" si="2"/>
        <v>3</v>
      </c>
      <c r="N9" s="11">
        <f t="shared" si="3"/>
        <v>46877144</v>
      </c>
    </row>
    <row r="10" spans="1:14" x14ac:dyDescent="0.25">
      <c r="A10" s="19" t="s">
        <v>1498</v>
      </c>
      <c r="B10" s="52" t="s">
        <v>1413</v>
      </c>
      <c r="C10" s="37">
        <v>11489.14</v>
      </c>
      <c r="D10" s="36">
        <v>4.7081999999999997</v>
      </c>
      <c r="E10" s="32">
        <v>36902900.68</v>
      </c>
      <c r="G10" s="39" t="str">
        <f>+VLOOKUP(A10,'cod municipios'!$A$2:$B$33,2,)</f>
        <v>13 DEPARTAMENTO DE BOLÍVAR</v>
      </c>
      <c r="H10" s="8" t="str">
        <f t="shared" si="0"/>
        <v>CICUCO - BOLÍVAR</v>
      </c>
      <c r="I10" s="40" t="str">
        <f>+VLOOKUP(H10,'cod municipios'!$D$2:$E$1137,2,0)</f>
        <v>13188 CICUCO - BOLÍVAR</v>
      </c>
      <c r="L10" s="11">
        <f t="shared" si="1"/>
        <v>11489</v>
      </c>
      <c r="M10" s="11">
        <f t="shared" si="2"/>
        <v>5</v>
      </c>
      <c r="N10" s="11">
        <f t="shared" si="3"/>
        <v>36902901</v>
      </c>
    </row>
    <row r="11" spans="1:14" x14ac:dyDescent="0.25">
      <c r="A11" s="19" t="s">
        <v>1498</v>
      </c>
      <c r="B11" s="52" t="s">
        <v>1515</v>
      </c>
      <c r="C11" s="37">
        <v>60.85</v>
      </c>
      <c r="D11" s="3">
        <v>4.7081999999999997</v>
      </c>
      <c r="E11" s="33">
        <v>195448.75</v>
      </c>
      <c r="G11" s="39" t="str">
        <f>+VLOOKUP(A11,'cod municipios'!$A$2:$B$33,2,)</f>
        <v>13 DEPARTAMENTO DE BOLÍVAR</v>
      </c>
      <c r="H11" s="8" t="str">
        <f t="shared" si="0"/>
        <v>MOMPÓS - BOLÍVAR</v>
      </c>
      <c r="I11" s="40" t="str">
        <f>+VLOOKUP(H11,'cod municipios'!$D$2:$E$1137,2,0)</f>
        <v>13468 MOMPÓS - BOLÍVAR</v>
      </c>
      <c r="L11" s="11">
        <f t="shared" si="1"/>
        <v>61</v>
      </c>
      <c r="M11" s="11">
        <f t="shared" si="2"/>
        <v>5</v>
      </c>
      <c r="N11" s="11">
        <f t="shared" si="3"/>
        <v>195449</v>
      </c>
    </row>
    <row r="12" spans="1:14" x14ac:dyDescent="0.25">
      <c r="A12" s="19" t="s">
        <v>1498</v>
      </c>
      <c r="B12" s="52" t="s">
        <v>1414</v>
      </c>
      <c r="C12" s="37">
        <v>9771.9500000000007</v>
      </c>
      <c r="D12" s="3">
        <v>4.7081999999999997</v>
      </c>
      <c r="E12" s="33">
        <v>31387318.43</v>
      </c>
      <c r="G12" s="39" t="str">
        <f>+VLOOKUP(A12,'cod municipios'!$A$2:$B$33,2,)</f>
        <v>13 DEPARTAMENTO DE BOLÍVAR</v>
      </c>
      <c r="H12" s="8" t="str">
        <f t="shared" si="0"/>
        <v>TALAIGUA NUEVO - BOLÍVAR</v>
      </c>
      <c r="I12" s="40" t="str">
        <f>+VLOOKUP(H12,'cod municipios'!$D$2:$E$1137,2,0)</f>
        <v>13780 TALAIGUA NUEVO - BOLÍVAR</v>
      </c>
      <c r="L12" s="11">
        <f t="shared" si="1"/>
        <v>9772</v>
      </c>
      <c r="M12" s="11">
        <f t="shared" si="2"/>
        <v>5</v>
      </c>
      <c r="N12" s="11">
        <f t="shared" si="3"/>
        <v>31387318</v>
      </c>
    </row>
    <row r="13" spans="1:14" x14ac:dyDescent="0.25">
      <c r="A13" s="19" t="s">
        <v>1499</v>
      </c>
      <c r="B13" s="52" t="s">
        <v>1415</v>
      </c>
      <c r="C13" s="37">
        <v>127146.69</v>
      </c>
      <c r="D13" s="3">
        <v>2.8197000000000001</v>
      </c>
      <c r="E13" s="33">
        <v>78266519.589999989</v>
      </c>
      <c r="G13" s="39" t="str">
        <f>+VLOOKUP(A13,'cod municipios'!$A$2:$B$33,2,)</f>
        <v>15 DEPARTAMENTO DE BOYACÁ</v>
      </c>
      <c r="H13" s="8" t="str">
        <f t="shared" si="0"/>
        <v>CORRALES - BOYACÁ</v>
      </c>
      <c r="I13" s="40" t="str">
        <f>+VLOOKUP(H13,'cod municipios'!$D$2:$E$1137,2,0)</f>
        <v>15215 CORRALES - BOYACÁ</v>
      </c>
      <c r="L13" s="11">
        <f t="shared" si="1"/>
        <v>127147</v>
      </c>
      <c r="M13" s="11">
        <f t="shared" si="2"/>
        <v>3</v>
      </c>
      <c r="N13" s="11">
        <f t="shared" si="3"/>
        <v>78266520</v>
      </c>
    </row>
    <row r="14" spans="1:14" x14ac:dyDescent="0.25">
      <c r="A14" s="19" t="s">
        <v>1499</v>
      </c>
      <c r="B14" s="52" t="s">
        <v>1516</v>
      </c>
      <c r="C14" s="37">
        <v>70057.040000000008</v>
      </c>
      <c r="D14" s="3">
        <v>3.50732</v>
      </c>
      <c r="E14" s="33">
        <v>176318070.50999999</v>
      </c>
      <c r="G14" s="39" t="str">
        <f>+VLOOKUP(A14,'cod municipios'!$A$2:$B$33,2,)</f>
        <v>15 DEPARTAMENTO DE BOYACÁ</v>
      </c>
      <c r="H14" s="8" t="str">
        <f t="shared" si="0"/>
        <v>PUERTO BOYACÁ - BOYACÁ</v>
      </c>
      <c r="I14" s="40" t="str">
        <f>+VLOOKUP(H14,'cod municipios'!$D$2:$E$1137,2,0)</f>
        <v>15572 PUERTO BOYACÁ - BOYACÁ</v>
      </c>
      <c r="L14" s="11">
        <f t="shared" si="1"/>
        <v>70057</v>
      </c>
      <c r="M14" s="11">
        <f t="shared" si="2"/>
        <v>4</v>
      </c>
      <c r="N14" s="11">
        <f t="shared" si="3"/>
        <v>176318071</v>
      </c>
    </row>
    <row r="15" spans="1:14" x14ac:dyDescent="0.25">
      <c r="A15" s="19" t="s">
        <v>1499</v>
      </c>
      <c r="B15" s="52" t="s">
        <v>1494</v>
      </c>
      <c r="C15" s="37">
        <v>325.16000000000003</v>
      </c>
      <c r="D15" s="3">
        <v>4.7081999999999997</v>
      </c>
      <c r="E15" s="33">
        <v>334210.46999999997</v>
      </c>
      <c r="G15" s="39" t="str">
        <f>+VLOOKUP(A15,'cod municipios'!$A$2:$B$33,2,)</f>
        <v>15 DEPARTAMENTO DE BOYACÁ</v>
      </c>
      <c r="H15" s="8" t="str">
        <f t="shared" si="0"/>
        <v>SAN LUIS DE GACENO - BOYACÁ</v>
      </c>
      <c r="I15" s="40" t="str">
        <f>+VLOOKUP(H15,'cod municipios'!$D$2:$E$1137,2,0)</f>
        <v>15667 SAN LUIS DE GACENO - BOYACÁ</v>
      </c>
      <c r="L15" s="11">
        <f t="shared" si="1"/>
        <v>325</v>
      </c>
      <c r="M15" s="11">
        <f t="shared" si="2"/>
        <v>5</v>
      </c>
      <c r="N15" s="11">
        <f t="shared" si="3"/>
        <v>334210</v>
      </c>
    </row>
    <row r="16" spans="1:14" x14ac:dyDescent="0.25">
      <c r="A16" s="19" t="s">
        <v>1416</v>
      </c>
      <c r="B16" s="52" t="s">
        <v>1417</v>
      </c>
      <c r="C16" s="37">
        <v>7739837.7200000007</v>
      </c>
      <c r="D16" s="36">
        <v>4.1210083333333332</v>
      </c>
      <c r="E16" s="32">
        <v>19547824091.52</v>
      </c>
      <c r="G16" s="39" t="str">
        <f>+VLOOKUP(A16,'cod municipios'!$A$2:$B$33,2,)</f>
        <v>85 DEPARTAMENTO DE CASANARE</v>
      </c>
      <c r="H16" s="8" t="str">
        <f t="shared" si="0"/>
        <v>AGUAZUL - CASANARE</v>
      </c>
      <c r="I16" s="40" t="str">
        <f>+VLOOKUP(H16,'cod municipios'!$D$2:$E$1137,2,0)</f>
        <v>85010 AGUAZUL - CASANARE</v>
      </c>
      <c r="L16" s="11">
        <f t="shared" si="1"/>
        <v>7739838</v>
      </c>
      <c r="M16" s="11">
        <f t="shared" si="2"/>
        <v>4</v>
      </c>
      <c r="N16" s="11">
        <f t="shared" si="3"/>
        <v>19547824092</v>
      </c>
    </row>
    <row r="17" spans="1:14" x14ac:dyDescent="0.25">
      <c r="A17" s="19" t="s">
        <v>1416</v>
      </c>
      <c r="B17" s="52" t="s">
        <v>1518</v>
      </c>
      <c r="C17" s="37">
        <v>946.82</v>
      </c>
      <c r="D17" s="3">
        <v>4.4414000000000007</v>
      </c>
      <c r="E17" s="33">
        <v>3893031.75</v>
      </c>
      <c r="G17" s="39" t="str">
        <f>+VLOOKUP(A17,'cod municipios'!$A$2:$B$33,2,)</f>
        <v>85 DEPARTAMENTO DE CASANARE</v>
      </c>
      <c r="H17" s="8" t="str">
        <f t="shared" si="0"/>
        <v>MANÍ - CASANARE</v>
      </c>
      <c r="I17" s="40" t="str">
        <f>+VLOOKUP(H17,'cod municipios'!$D$2:$E$1137,2,0)</f>
        <v>85139 MANÍ - CASANARE</v>
      </c>
      <c r="L17" s="11">
        <f t="shared" si="1"/>
        <v>947</v>
      </c>
      <c r="M17" s="11">
        <f t="shared" si="2"/>
        <v>4</v>
      </c>
      <c r="N17" s="11">
        <f t="shared" si="3"/>
        <v>3893032</v>
      </c>
    </row>
    <row r="18" spans="1:14" x14ac:dyDescent="0.25">
      <c r="A18" s="19" t="s">
        <v>1416</v>
      </c>
      <c r="B18" s="52" t="s">
        <v>1418</v>
      </c>
      <c r="C18" s="37">
        <v>2897.6</v>
      </c>
      <c r="D18" s="3">
        <v>4.5711000000000004</v>
      </c>
      <c r="E18" s="33">
        <v>2891526.65</v>
      </c>
      <c r="G18" s="39" t="str">
        <f>+VLOOKUP(A18,'cod municipios'!$A$2:$B$33,2,)</f>
        <v>85 DEPARTAMENTO DE CASANARE</v>
      </c>
      <c r="H18" s="8" t="str">
        <f t="shared" si="0"/>
        <v>MONTERREY - CASANARE</v>
      </c>
      <c r="I18" s="40" t="str">
        <f>+VLOOKUP(H18,'cod municipios'!$D$2:$E$1137,2,0)</f>
        <v>85162 MONTERREY - CASANARE</v>
      </c>
      <c r="L18" s="11">
        <f t="shared" si="1"/>
        <v>2898</v>
      </c>
      <c r="M18" s="11">
        <f t="shared" si="2"/>
        <v>5</v>
      </c>
      <c r="N18" s="11">
        <f t="shared" si="3"/>
        <v>2891527</v>
      </c>
    </row>
    <row r="19" spans="1:14" x14ac:dyDescent="0.25">
      <c r="A19" s="19" t="s">
        <v>1416</v>
      </c>
      <c r="B19" s="52" t="s">
        <v>1519</v>
      </c>
      <c r="C19" s="37">
        <v>578.57000000000005</v>
      </c>
      <c r="D19" s="3">
        <v>4.5711000000000004</v>
      </c>
      <c r="E19" s="33">
        <v>1804241.17</v>
      </c>
      <c r="G19" s="39" t="str">
        <f>+VLOOKUP(A19,'cod municipios'!$A$2:$B$33,2,)</f>
        <v>85 DEPARTAMENTO DE CASANARE</v>
      </c>
      <c r="H19" s="8" t="str">
        <f t="shared" si="0"/>
        <v>NUNCHÍA - CASANARE</v>
      </c>
      <c r="I19" s="40" t="str">
        <f>+VLOOKUP(H19,'cod municipios'!$D$2:$E$1137,2,0)</f>
        <v>85225 NUNCHÍA - CASANARE</v>
      </c>
      <c r="L19" s="11">
        <f t="shared" si="1"/>
        <v>579</v>
      </c>
      <c r="M19" s="11">
        <f t="shared" si="2"/>
        <v>5</v>
      </c>
      <c r="N19" s="11">
        <f t="shared" si="3"/>
        <v>1804241</v>
      </c>
    </row>
    <row r="20" spans="1:14" x14ac:dyDescent="0.25">
      <c r="A20" s="19" t="s">
        <v>1416</v>
      </c>
      <c r="B20" s="52" t="s">
        <v>1520</v>
      </c>
      <c r="C20" s="37">
        <v>4055.76</v>
      </c>
      <c r="D20" s="3">
        <v>5.1499499999999996</v>
      </c>
      <c r="E20" s="33">
        <v>4764583.4899999993</v>
      </c>
      <c r="G20" s="39" t="str">
        <f>+VLOOKUP(A20,'cod municipios'!$A$2:$B$33,2,)</f>
        <v>85 DEPARTAMENTO DE CASANARE</v>
      </c>
      <c r="H20" s="8" t="str">
        <f t="shared" si="0"/>
        <v>OROCUÉ - CASANARE</v>
      </c>
      <c r="I20" s="40" t="str">
        <f>+VLOOKUP(H20,'cod municipios'!$D$2:$E$1137,2,0)</f>
        <v>85230 OROCUÉ - CASANARE</v>
      </c>
      <c r="L20" s="11">
        <f t="shared" si="1"/>
        <v>4056</v>
      </c>
      <c r="M20" s="11">
        <f t="shared" si="2"/>
        <v>5</v>
      </c>
      <c r="N20" s="11">
        <f t="shared" si="3"/>
        <v>4764583</v>
      </c>
    </row>
    <row r="21" spans="1:14" x14ac:dyDescent="0.25">
      <c r="A21" s="18" t="s">
        <v>1416</v>
      </c>
      <c r="B21" s="51" t="s">
        <v>1419</v>
      </c>
      <c r="C21" s="37">
        <v>2271.7500000000005</v>
      </c>
      <c r="D21" s="3">
        <v>4.2034333333333338</v>
      </c>
      <c r="E21" s="33">
        <v>2026712.9000000001</v>
      </c>
      <c r="G21" s="39" t="str">
        <f>+VLOOKUP(A21,'cod municipios'!$A$2:$B$33,2,)</f>
        <v>85 DEPARTAMENTO DE CASANARE</v>
      </c>
      <c r="H21" s="8" t="str">
        <f t="shared" si="0"/>
        <v>PAZ DE ARIPORO - CASANARE</v>
      </c>
      <c r="I21" s="40" t="str">
        <f>+VLOOKUP(H21,'cod municipios'!$D$2:$E$1137,2,0)</f>
        <v>85250 PAZ DE ARIPORO - CASANARE</v>
      </c>
      <c r="L21" s="11">
        <f t="shared" si="1"/>
        <v>2272</v>
      </c>
      <c r="M21" s="11">
        <f t="shared" si="2"/>
        <v>4</v>
      </c>
      <c r="N21" s="11">
        <f t="shared" si="3"/>
        <v>2026713</v>
      </c>
    </row>
    <row r="22" spans="1:14" x14ac:dyDescent="0.25">
      <c r="A22" s="19" t="s">
        <v>1416</v>
      </c>
      <c r="B22" s="52" t="s">
        <v>1493</v>
      </c>
      <c r="C22" s="37">
        <v>119.01</v>
      </c>
      <c r="D22" s="36">
        <v>4.5711000000000004</v>
      </c>
      <c r="E22" s="32">
        <v>118760.44</v>
      </c>
      <c r="G22" s="39" t="str">
        <f>+VLOOKUP(A22,'cod municipios'!$A$2:$B$33,2,)</f>
        <v>85 DEPARTAMENTO DE CASANARE</v>
      </c>
      <c r="H22" s="8" t="str">
        <f t="shared" si="0"/>
        <v>PORE - CASANARE</v>
      </c>
      <c r="I22" s="40" t="str">
        <f>+VLOOKUP(H22,'cod municipios'!$D$2:$E$1137,2,0)</f>
        <v>85263 PORE - CASANARE</v>
      </c>
      <c r="L22" s="11">
        <f t="shared" si="1"/>
        <v>119</v>
      </c>
      <c r="M22" s="11">
        <f t="shared" si="2"/>
        <v>5</v>
      </c>
      <c r="N22" s="11">
        <f t="shared" si="3"/>
        <v>118760</v>
      </c>
    </row>
    <row r="23" spans="1:14" x14ac:dyDescent="0.25">
      <c r="A23" s="19" t="s">
        <v>1416</v>
      </c>
      <c r="B23" s="52" t="s">
        <v>1420</v>
      </c>
      <c r="C23" s="37">
        <v>225.78</v>
      </c>
      <c r="D23" s="3">
        <v>4.6396499999999996</v>
      </c>
      <c r="E23" s="33">
        <v>654389.67999999993</v>
      </c>
      <c r="G23" s="39" t="str">
        <f>+VLOOKUP(A23,'cod municipios'!$A$2:$B$33,2,)</f>
        <v>85 DEPARTAMENTO DE CASANARE</v>
      </c>
      <c r="H23" s="8" t="str">
        <f t="shared" si="0"/>
        <v>SAN LUIS DE PALENQUE - CASANARE</v>
      </c>
      <c r="I23" s="40" t="str">
        <f>+VLOOKUP(H23,'cod municipios'!$D$2:$E$1137,2,0)</f>
        <v>85325 SAN LUIS DE PALENQUE - CASANARE</v>
      </c>
      <c r="L23" s="11">
        <f t="shared" si="1"/>
        <v>226</v>
      </c>
      <c r="M23" s="11">
        <f t="shared" si="2"/>
        <v>5</v>
      </c>
      <c r="N23" s="11">
        <f t="shared" si="3"/>
        <v>654390</v>
      </c>
    </row>
    <row r="24" spans="1:14" x14ac:dyDescent="0.25">
      <c r="A24" s="19" t="s">
        <v>1416</v>
      </c>
      <c r="B24" s="52" t="s">
        <v>1421</v>
      </c>
      <c r="C24" s="37">
        <v>6188137.3300000001</v>
      </c>
      <c r="D24" s="36">
        <v>4.5349653846153837</v>
      </c>
      <c r="E24" s="32">
        <v>20725848982.659996</v>
      </c>
      <c r="G24" s="39" t="str">
        <f>+VLOOKUP(A24,'cod municipios'!$A$2:$B$33,2,)</f>
        <v>85 DEPARTAMENTO DE CASANARE</v>
      </c>
      <c r="H24" s="8" t="str">
        <f t="shared" si="0"/>
        <v>TAURAMENA - CASANARE</v>
      </c>
      <c r="I24" s="40" t="str">
        <f>+VLOOKUP(H24,'cod municipios'!$D$2:$E$1137,2,0)</f>
        <v>85410 TAURAMENA - CASANARE</v>
      </c>
      <c r="L24" s="11">
        <f t="shared" si="1"/>
        <v>6188137</v>
      </c>
      <c r="M24" s="11">
        <f t="shared" si="2"/>
        <v>5</v>
      </c>
      <c r="N24" s="11">
        <f t="shared" si="3"/>
        <v>20725848983</v>
      </c>
    </row>
    <row r="25" spans="1:14" x14ac:dyDescent="0.25">
      <c r="A25" s="19" t="s">
        <v>1416</v>
      </c>
      <c r="B25" s="52" t="s">
        <v>1422</v>
      </c>
      <c r="C25" s="35">
        <v>1751.95</v>
      </c>
      <c r="D25" s="3">
        <v>4.5711000000000004</v>
      </c>
      <c r="E25" s="33">
        <v>1748277.55</v>
      </c>
      <c r="G25" s="39" t="str">
        <f>+VLOOKUP(A25,'cod municipios'!$A$2:$B$33,2,)</f>
        <v>85 DEPARTAMENTO DE CASANARE</v>
      </c>
      <c r="H25" s="8" t="str">
        <f t="shared" si="0"/>
        <v>TRINIDAD - CASANARE</v>
      </c>
      <c r="I25" s="40" t="str">
        <f>+VLOOKUP(H25,'cod municipios'!$D$2:$E$1137,2,0)</f>
        <v>85430 TRINIDAD - CASANARE</v>
      </c>
      <c r="L25" s="11">
        <f t="shared" si="1"/>
        <v>1752</v>
      </c>
      <c r="M25" s="11">
        <f t="shared" si="2"/>
        <v>5</v>
      </c>
      <c r="N25" s="11">
        <f t="shared" si="3"/>
        <v>1748278</v>
      </c>
    </row>
    <row r="26" spans="1:14" x14ac:dyDescent="0.25">
      <c r="A26" s="19" t="s">
        <v>1416</v>
      </c>
      <c r="B26" s="52" t="s">
        <v>1521</v>
      </c>
      <c r="C26" s="35">
        <v>4086.6</v>
      </c>
      <c r="D26" s="36">
        <v>5.8471333333333328</v>
      </c>
      <c r="E26" s="32">
        <v>4175539.36</v>
      </c>
      <c r="G26" s="39" t="str">
        <f>+VLOOKUP(A26,'cod municipios'!$A$2:$B$33,2,)</f>
        <v>85 DEPARTAMENTO DE CASANARE</v>
      </c>
      <c r="H26" s="8" t="str">
        <f t="shared" si="0"/>
        <v>VILLANUEVA - CASANARE</v>
      </c>
      <c r="I26" s="40" t="str">
        <f>+VLOOKUP(H26,'cod municipios'!$D$2:$E$1137,2,0)</f>
        <v>85440 VILLANUEVA - CASANARE</v>
      </c>
      <c r="L26" s="11">
        <f t="shared" si="1"/>
        <v>4087</v>
      </c>
      <c r="M26" s="11">
        <f t="shared" si="2"/>
        <v>6</v>
      </c>
      <c r="N26" s="11">
        <f t="shared" si="3"/>
        <v>4175539</v>
      </c>
    </row>
    <row r="27" spans="1:14" x14ac:dyDescent="0.25">
      <c r="A27" s="19" t="s">
        <v>1416</v>
      </c>
      <c r="B27" s="52" t="s">
        <v>1423</v>
      </c>
      <c r="C27" s="35">
        <v>6228590.3699999992</v>
      </c>
      <c r="D27" s="3">
        <v>3.7697818181818188</v>
      </c>
      <c r="E27" s="33">
        <v>6549814592.4399996</v>
      </c>
      <c r="G27" s="39" t="str">
        <f>+VLOOKUP(A27,'cod municipios'!$A$2:$B$33,2,)</f>
        <v>85 DEPARTAMENTO DE CASANARE</v>
      </c>
      <c r="H27" s="8" t="str">
        <f t="shared" si="0"/>
        <v>YOPAL - CASANARE</v>
      </c>
      <c r="I27" s="40" t="str">
        <f>+VLOOKUP(H27,'cod municipios'!$D$2:$E$1137,2,0)</f>
        <v>85001 YOPAL - CASANARE</v>
      </c>
      <c r="L27" s="11">
        <f t="shared" si="1"/>
        <v>6228590</v>
      </c>
      <c r="M27" s="11">
        <f t="shared" si="2"/>
        <v>4</v>
      </c>
      <c r="N27" s="11">
        <f t="shared" si="3"/>
        <v>6549814592</v>
      </c>
    </row>
    <row r="28" spans="1:14" x14ac:dyDescent="0.25">
      <c r="A28" s="19" t="s">
        <v>1424</v>
      </c>
      <c r="B28" s="52" t="s">
        <v>1425</v>
      </c>
      <c r="C28" s="37">
        <v>29.38</v>
      </c>
      <c r="D28" s="3">
        <v>4.5711000000000004</v>
      </c>
      <c r="E28" s="33">
        <v>84290.39</v>
      </c>
      <c r="G28" s="39" t="str">
        <f>+VLOOKUP(A28,'cod municipios'!$A$2:$B$33,2,)</f>
        <v>19 DEPARTAMENTO DE CAUCA</v>
      </c>
      <c r="H28" s="8" t="str">
        <f t="shared" si="0"/>
        <v>PIAMONTE - CAUCA</v>
      </c>
      <c r="I28" s="40" t="str">
        <f>+VLOOKUP(H28,'cod municipios'!$D$2:$E$1137,2,0)</f>
        <v>19533 PIAMONTE - CAUCA</v>
      </c>
      <c r="L28" s="11">
        <f t="shared" si="1"/>
        <v>29</v>
      </c>
      <c r="M28" s="11">
        <f t="shared" si="2"/>
        <v>5</v>
      </c>
      <c r="N28" s="11">
        <f t="shared" si="3"/>
        <v>84290</v>
      </c>
    </row>
    <row r="29" spans="1:14" x14ac:dyDescent="0.25">
      <c r="A29" s="18" t="s">
        <v>1426</v>
      </c>
      <c r="B29" s="51" t="s">
        <v>1427</v>
      </c>
      <c r="C29" s="35">
        <v>148103.07</v>
      </c>
      <c r="D29" s="3">
        <v>5.3469999999999995</v>
      </c>
      <c r="E29" s="33">
        <v>190197182.95000002</v>
      </c>
      <c r="G29" s="39" t="str">
        <f>+VLOOKUP(A29,'cod municipios'!$A$2:$B$33,2,)</f>
        <v>20 DEPARTAMENTO DE CESAR</v>
      </c>
      <c r="H29" s="8" t="str">
        <f t="shared" si="0"/>
        <v>AGUACHICA - CESAR</v>
      </c>
      <c r="I29" s="40" t="str">
        <f>+VLOOKUP(H29,'cod municipios'!$D$2:$E$1137,2,0)</f>
        <v>20011 AGUACHICA - CESAR</v>
      </c>
      <c r="L29" s="11">
        <f t="shared" si="1"/>
        <v>148103</v>
      </c>
      <c r="M29" s="11">
        <f t="shared" si="2"/>
        <v>5</v>
      </c>
      <c r="N29" s="11">
        <f t="shared" si="3"/>
        <v>190197183</v>
      </c>
    </row>
    <row r="30" spans="1:14" x14ac:dyDescent="0.25">
      <c r="A30" s="18" t="s">
        <v>1426</v>
      </c>
      <c r="B30" s="52" t="s">
        <v>1476</v>
      </c>
      <c r="C30" s="37">
        <v>83108.73</v>
      </c>
      <c r="D30" s="3">
        <v>3.2067000000000001</v>
      </c>
      <c r="E30" s="33">
        <v>58179908.899999999</v>
      </c>
      <c r="G30" s="39" t="str">
        <f>+VLOOKUP(A30,'cod municipios'!$A$2:$B$33,2,)</f>
        <v>20 DEPARTAMENTO DE CESAR</v>
      </c>
      <c r="H30" s="8" t="str">
        <f t="shared" si="0"/>
        <v>ASTREA - CESAR</v>
      </c>
      <c r="I30" s="40" t="str">
        <f>+VLOOKUP(H30,'cod municipios'!$D$2:$E$1137,2,0)</f>
        <v>20032 ASTREA - CESAR</v>
      </c>
      <c r="L30" s="11">
        <f t="shared" si="1"/>
        <v>83109</v>
      </c>
      <c r="M30" s="11">
        <f t="shared" si="2"/>
        <v>3</v>
      </c>
      <c r="N30" s="11">
        <f t="shared" si="3"/>
        <v>58179909</v>
      </c>
    </row>
    <row r="31" spans="1:14" x14ac:dyDescent="0.25">
      <c r="A31" s="18" t="s">
        <v>1426</v>
      </c>
      <c r="B31" s="51" t="s">
        <v>1538</v>
      </c>
      <c r="C31" s="37">
        <v>2336.29</v>
      </c>
      <c r="D31" s="3">
        <v>6.5664999999999996</v>
      </c>
      <c r="E31" s="33">
        <v>2511828.58</v>
      </c>
      <c r="G31" s="39" t="str">
        <f>+VLOOKUP(A31,'cod municipios'!$A$2:$B$33,2,)</f>
        <v>20 DEPARTAMENTO DE CESAR</v>
      </c>
      <c r="H31" s="8" t="str">
        <f t="shared" si="0"/>
        <v>CHIRIGUANÁ - CESAR</v>
      </c>
      <c r="I31" s="40" t="str">
        <f>+VLOOKUP(H31,'cod municipios'!$D$2:$E$1137,2,0)</f>
        <v>20178 CHIRIGUANÁ - CESAR</v>
      </c>
      <c r="L31" s="11">
        <f t="shared" si="1"/>
        <v>2336</v>
      </c>
      <c r="M31" s="11">
        <f t="shared" si="2"/>
        <v>7</v>
      </c>
      <c r="N31" s="11">
        <f t="shared" si="3"/>
        <v>2511829</v>
      </c>
    </row>
    <row r="32" spans="1:14" x14ac:dyDescent="0.25">
      <c r="A32" s="19" t="s">
        <v>1426</v>
      </c>
      <c r="B32" s="52" t="s">
        <v>1477</v>
      </c>
      <c r="C32" s="37">
        <v>39421.89</v>
      </c>
      <c r="D32" s="3">
        <v>5.9793500000000002</v>
      </c>
      <c r="E32" s="33">
        <v>51434253.350000001</v>
      </c>
      <c r="G32" s="39" t="str">
        <f>+VLOOKUP(A32,'cod municipios'!$A$2:$B$33,2,)</f>
        <v>20 DEPARTAMENTO DE CESAR</v>
      </c>
      <c r="H32" s="8" t="str">
        <f t="shared" si="0"/>
        <v>GAMARRA - CESAR</v>
      </c>
      <c r="I32" s="40" t="str">
        <f>+VLOOKUP(H32,'cod municipios'!$D$2:$E$1137,2,0)</f>
        <v>20295 GAMARRA - CESAR</v>
      </c>
      <c r="L32" s="11">
        <f t="shared" si="1"/>
        <v>39422</v>
      </c>
      <c r="M32" s="11">
        <f t="shared" si="2"/>
        <v>6</v>
      </c>
      <c r="N32" s="11">
        <f t="shared" si="3"/>
        <v>51434253</v>
      </c>
    </row>
    <row r="33" spans="1:14" x14ac:dyDescent="0.25">
      <c r="A33" s="18" t="s">
        <v>1426</v>
      </c>
      <c r="B33" s="52" t="s">
        <v>1539</v>
      </c>
      <c r="C33" s="35">
        <v>10025.01</v>
      </c>
      <c r="D33" s="3">
        <v>6.5664999999999996</v>
      </c>
      <c r="E33" s="33">
        <v>10778245.779999999</v>
      </c>
      <c r="G33" s="39" t="str">
        <f>+VLOOKUP(A33,'cod municipios'!$A$2:$B$33,2,)</f>
        <v>20 DEPARTAMENTO DE CESAR</v>
      </c>
      <c r="H33" s="8" t="str">
        <f t="shared" si="0"/>
        <v>LA JAGUA DE IBIRICO - CESAR</v>
      </c>
      <c r="I33" s="40" t="str">
        <f>+VLOOKUP(H33,'cod municipios'!$D$2:$E$1137,2,0)</f>
        <v>20400 LA JAGUA DE IBIRICO - CESAR</v>
      </c>
      <c r="L33" s="11">
        <f t="shared" si="1"/>
        <v>10025</v>
      </c>
      <c r="M33" s="11">
        <f t="shared" si="2"/>
        <v>7</v>
      </c>
      <c r="N33" s="11">
        <f t="shared" si="3"/>
        <v>10778246</v>
      </c>
    </row>
    <row r="34" spans="1:14" x14ac:dyDescent="0.25">
      <c r="A34" s="18" t="s">
        <v>1426</v>
      </c>
      <c r="B34" s="52" t="s">
        <v>1429</v>
      </c>
      <c r="C34" s="37">
        <v>96526.56</v>
      </c>
      <c r="D34" s="3">
        <v>4.7215800000000003</v>
      </c>
      <c r="E34" s="33">
        <v>288855699.38999999</v>
      </c>
      <c r="G34" s="39" t="str">
        <f>+VLOOKUP(A34,'cod municipios'!$A$2:$B$33,2,)</f>
        <v>20 DEPARTAMENTO DE CESAR</v>
      </c>
      <c r="H34" s="8" t="str">
        <f t="shared" si="0"/>
        <v>SAN MARTÍN - CESAR</v>
      </c>
      <c r="I34" s="40" t="str">
        <f>+VLOOKUP(H34,'cod municipios'!$D$2:$E$1137,2,0)</f>
        <v>20770 SAN MARTÍN - CESAR</v>
      </c>
      <c r="L34" s="11">
        <f t="shared" si="1"/>
        <v>96527</v>
      </c>
      <c r="M34" s="11">
        <f t="shared" si="2"/>
        <v>5</v>
      </c>
      <c r="N34" s="11">
        <f t="shared" si="3"/>
        <v>288855699</v>
      </c>
    </row>
    <row r="35" spans="1:14" x14ac:dyDescent="0.25">
      <c r="A35" s="18" t="s">
        <v>1501</v>
      </c>
      <c r="B35" s="51" t="s">
        <v>1430</v>
      </c>
      <c r="C35" s="37">
        <v>2275739.7400000002</v>
      </c>
      <c r="D35" s="3">
        <v>4.5712000000000002</v>
      </c>
      <c r="E35" s="33">
        <v>2416938925.0299997</v>
      </c>
      <c r="G35" s="39" t="str">
        <f>+VLOOKUP(A35,'cod municipios'!$A$2:$B$33,2,)</f>
        <v>23 DEPARTAMENTO DE CÓRDOBA</v>
      </c>
      <c r="H35" s="8" t="str">
        <f t="shared" si="0"/>
        <v>PUEBLO NUEVO - CÓRDOBA</v>
      </c>
      <c r="I35" s="40" t="str">
        <f>+VLOOKUP(H35,'cod municipios'!$D$2:$E$1137,2,0)</f>
        <v>23570 PUEBLO NUEVO - CÓRDOBA</v>
      </c>
      <c r="L35" s="11">
        <f t="shared" si="1"/>
        <v>2275740</v>
      </c>
      <c r="M35" s="11">
        <f t="shared" si="2"/>
        <v>5</v>
      </c>
      <c r="N35" s="11">
        <f t="shared" si="3"/>
        <v>2416938925</v>
      </c>
    </row>
    <row r="36" spans="1:14" x14ac:dyDescent="0.25">
      <c r="A36" s="18" t="s">
        <v>1501</v>
      </c>
      <c r="B36" s="52" t="s">
        <v>1540</v>
      </c>
      <c r="C36" s="37">
        <v>1226164.43</v>
      </c>
      <c r="D36" s="3">
        <v>4.4253499999999999</v>
      </c>
      <c r="E36" s="33">
        <v>1279356316.1099999</v>
      </c>
      <c r="G36" s="39" t="str">
        <f>+VLOOKUP(A36,'cod municipios'!$A$2:$B$33,2,)</f>
        <v>23 DEPARTAMENTO DE CÓRDOBA</v>
      </c>
      <c r="H36" s="8" t="str">
        <f t="shared" si="0"/>
        <v>SAHAGÚN - CÓRDOBA</v>
      </c>
      <c r="I36" s="40" t="str">
        <f>+VLOOKUP(H36,'cod municipios'!$D$2:$E$1137,2,0)</f>
        <v>23660 SAHAGÚN - CÓRDOBA</v>
      </c>
      <c r="L36" s="11">
        <f t="shared" si="1"/>
        <v>1226164</v>
      </c>
      <c r="M36" s="11">
        <f t="shared" si="2"/>
        <v>4</v>
      </c>
      <c r="N36" s="11">
        <f t="shared" si="3"/>
        <v>1279356316</v>
      </c>
    </row>
    <row r="37" spans="1:14" x14ac:dyDescent="0.25">
      <c r="A37" s="18" t="s">
        <v>1431</v>
      </c>
      <c r="B37" s="52" t="s">
        <v>1432</v>
      </c>
      <c r="C37" s="37">
        <v>17500</v>
      </c>
      <c r="D37" s="3">
        <v>3.7576000000000001</v>
      </c>
      <c r="E37" s="33">
        <v>44860764.93</v>
      </c>
      <c r="G37" s="39" t="str">
        <f>+VLOOKUP(A37,'cod municipios'!$A$2:$B$33,2,)</f>
        <v>25 DEPARTAMENTO DE CUNDINAMARCA</v>
      </c>
      <c r="H37" s="8" t="str">
        <f t="shared" si="0"/>
        <v>GUADUAS - CUNDINAMARCA</v>
      </c>
      <c r="I37" s="40" t="str">
        <f>+VLOOKUP(H37,'cod municipios'!$D$2:$E$1137,2,0)</f>
        <v>25320 GUADUAS - CUNDINAMARCA</v>
      </c>
      <c r="L37" s="11">
        <f t="shared" si="1"/>
        <v>17500</v>
      </c>
      <c r="M37" s="11">
        <f t="shared" si="2"/>
        <v>4</v>
      </c>
      <c r="N37" s="11">
        <f t="shared" si="3"/>
        <v>44860765</v>
      </c>
    </row>
    <row r="38" spans="1:14" x14ac:dyDescent="0.25">
      <c r="A38" s="18" t="s">
        <v>1431</v>
      </c>
      <c r="B38" s="52" t="s">
        <v>1522</v>
      </c>
      <c r="C38" s="37">
        <v>1757.97</v>
      </c>
      <c r="D38" s="36">
        <v>3.8005</v>
      </c>
      <c r="E38" s="32">
        <v>7292732.0099999998</v>
      </c>
      <c r="G38" s="39" t="str">
        <f>+VLOOKUP(A38,'cod municipios'!$A$2:$B$33,2,)</f>
        <v>25 DEPARTAMENTO DE CUNDINAMARCA</v>
      </c>
      <c r="H38" s="8" t="str">
        <f t="shared" si="0"/>
        <v>PULÍ - CUNDINAMARCA</v>
      </c>
      <c r="I38" s="40" t="str">
        <f>+VLOOKUP(H38,'cod municipios'!$D$2:$E$1137,2,0)</f>
        <v>25580 PULÍ - CUNDINAMARCA</v>
      </c>
      <c r="L38" s="11">
        <f t="shared" si="1"/>
        <v>1758</v>
      </c>
      <c r="M38" s="11">
        <f t="shared" si="2"/>
        <v>4</v>
      </c>
      <c r="N38" s="11">
        <f t="shared" si="3"/>
        <v>7292732</v>
      </c>
    </row>
    <row r="39" spans="1:14" hidden="1" x14ac:dyDescent="0.25">
      <c r="A39" s="63" t="s">
        <v>1486</v>
      </c>
      <c r="B39" s="49" t="s">
        <v>1487</v>
      </c>
      <c r="C39" s="37">
        <v>1177401.8600000001</v>
      </c>
      <c r="D39" s="36">
        <v>2.9941</v>
      </c>
      <c r="E39" s="32">
        <v>790010648.77999997</v>
      </c>
      <c r="G39" s="39" t="e">
        <f>+VLOOKUP(A39,'cod municipios'!$A$2:$B$33,2,)</f>
        <v>#N/A</v>
      </c>
      <c r="H39" s="8" t="str">
        <f t="shared" si="0"/>
        <v>MUNICIPIO NN - DEPARTAMENTO NN</v>
      </c>
      <c r="I39" s="40" t="e">
        <f>+VLOOKUP(H39,'cod municipios'!$D$2:$E$1137,2,0)</f>
        <v>#N/A</v>
      </c>
      <c r="L39" s="11">
        <f t="shared" si="1"/>
        <v>1177402</v>
      </c>
      <c r="M39" s="11">
        <f t="shared" si="2"/>
        <v>3</v>
      </c>
      <c r="N39" s="11">
        <f t="shared" si="3"/>
        <v>790010649</v>
      </c>
    </row>
    <row r="40" spans="1:14" x14ac:dyDescent="0.25">
      <c r="A40" s="19" t="s">
        <v>1502</v>
      </c>
      <c r="B40" s="52" t="s">
        <v>1478</v>
      </c>
      <c r="C40" s="35">
        <v>112730.63</v>
      </c>
      <c r="D40" s="3">
        <v>4.4753999999999996</v>
      </c>
      <c r="E40" s="33">
        <v>344184946.67999995</v>
      </c>
      <c r="G40" s="39" t="str">
        <f>+VLOOKUP(A40,'cod municipios'!$A$2:$B$33,2,)</f>
        <v>44 DEPARTAMENTO DE LA GUAJIRA</v>
      </c>
      <c r="H40" s="8" t="str">
        <f t="shared" si="0"/>
        <v>DIBULLA - LA GUAJIRA</v>
      </c>
      <c r="I40" s="40" t="str">
        <f>+VLOOKUP(H40,'cod municipios'!$D$2:$E$1137,2,0)</f>
        <v>44090 DIBULLA - LA GUAJIRA</v>
      </c>
      <c r="L40" s="11">
        <f t="shared" si="1"/>
        <v>112731</v>
      </c>
      <c r="M40" s="11">
        <f t="shared" si="2"/>
        <v>4</v>
      </c>
      <c r="N40" s="11">
        <f t="shared" si="3"/>
        <v>344184947</v>
      </c>
    </row>
    <row r="41" spans="1:14" x14ac:dyDescent="0.25">
      <c r="A41" s="19" t="s">
        <v>1502</v>
      </c>
      <c r="B41" s="52" t="s">
        <v>1479</v>
      </c>
      <c r="C41" s="37">
        <v>2929746.46</v>
      </c>
      <c r="D41" s="36">
        <v>4.4753999999999996</v>
      </c>
      <c r="E41" s="32">
        <v>8944992417.7000008</v>
      </c>
      <c r="G41" s="39" t="str">
        <f>+VLOOKUP(A41,'cod municipios'!$A$2:$B$33,2,)</f>
        <v>44 DEPARTAMENTO DE LA GUAJIRA</v>
      </c>
      <c r="H41" s="8" t="str">
        <f t="shared" si="0"/>
        <v>MANAURE - LA GUAJIRA</v>
      </c>
      <c r="I41" s="40" t="str">
        <f>+VLOOKUP(H41,'cod municipios'!$D$2:$E$1137,2,0)</f>
        <v>44560 MANAURE - LA GUAJIRA</v>
      </c>
      <c r="L41" s="11">
        <f t="shared" si="1"/>
        <v>2929746</v>
      </c>
      <c r="M41" s="11">
        <f t="shared" si="2"/>
        <v>4</v>
      </c>
      <c r="N41" s="11">
        <f t="shared" si="3"/>
        <v>8944992418</v>
      </c>
    </row>
    <row r="42" spans="1:14" x14ac:dyDescent="0.25">
      <c r="A42" s="19" t="s">
        <v>1502</v>
      </c>
      <c r="B42" s="51" t="s">
        <v>1480</v>
      </c>
      <c r="C42" s="37">
        <v>472460.39999999997</v>
      </c>
      <c r="D42" s="3">
        <v>4.4753999999999996</v>
      </c>
      <c r="E42" s="33">
        <v>1442498438.8099999</v>
      </c>
      <c r="G42" s="39" t="str">
        <f>+VLOOKUP(A42,'cod municipios'!$A$2:$B$33,2,)</f>
        <v>44 DEPARTAMENTO DE LA GUAJIRA</v>
      </c>
      <c r="H42" s="8" t="str">
        <f t="shared" si="0"/>
        <v>RIOHACHA - LA GUAJIRA</v>
      </c>
      <c r="I42" s="40" t="str">
        <f>+VLOOKUP(H42,'cod municipios'!$D$2:$E$1137,2,0)</f>
        <v>44001 RIOHACHA - LA GUAJIRA</v>
      </c>
      <c r="L42" s="11">
        <f t="shared" si="1"/>
        <v>472460</v>
      </c>
      <c r="M42" s="11">
        <f t="shared" si="2"/>
        <v>4</v>
      </c>
      <c r="N42" s="11">
        <f t="shared" si="3"/>
        <v>1442498439</v>
      </c>
    </row>
    <row r="43" spans="1:14" x14ac:dyDescent="0.25">
      <c r="A43" s="19" t="s">
        <v>1502</v>
      </c>
      <c r="B43" s="52" t="s">
        <v>1481</v>
      </c>
      <c r="C43" s="37">
        <v>507754.5</v>
      </c>
      <c r="D43" s="3">
        <v>4.4753999999999996</v>
      </c>
      <c r="E43" s="33">
        <v>1550257065.8800001</v>
      </c>
      <c r="G43" s="39" t="str">
        <f>+VLOOKUP(A43,'cod municipios'!$A$2:$B$33,2,)</f>
        <v>44 DEPARTAMENTO DE LA GUAJIRA</v>
      </c>
      <c r="H43" s="8" t="str">
        <f t="shared" si="0"/>
        <v>URIBIA - LA GUAJIRA</v>
      </c>
      <c r="I43" s="40" t="str">
        <f>+VLOOKUP(H43,'cod municipios'!$D$2:$E$1137,2,0)</f>
        <v>44847 URIBIA - LA GUAJIRA</v>
      </c>
      <c r="L43" s="11">
        <f t="shared" si="1"/>
        <v>507755</v>
      </c>
      <c r="M43" s="11">
        <f t="shared" si="2"/>
        <v>4</v>
      </c>
      <c r="N43" s="11">
        <f t="shared" si="3"/>
        <v>1550257066</v>
      </c>
    </row>
    <row r="44" spans="1:14" x14ac:dyDescent="0.25">
      <c r="A44" s="19" t="s">
        <v>1433</v>
      </c>
      <c r="B44" s="51" t="s">
        <v>1434</v>
      </c>
      <c r="C44" s="35">
        <v>48873.740000000005</v>
      </c>
      <c r="D44" s="3">
        <v>5.4963407407407381</v>
      </c>
      <c r="E44" s="33">
        <v>215255794.08999997</v>
      </c>
      <c r="G44" s="39" t="str">
        <f>+VLOOKUP(A44,'cod municipios'!$A$2:$B$33,2,)</f>
        <v>41 DEPARTAMENTO DE HUILA</v>
      </c>
      <c r="H44" s="8" t="str">
        <f t="shared" si="0"/>
        <v>AIPE - HUILA</v>
      </c>
      <c r="I44" s="40" t="str">
        <f>+VLOOKUP(H44,'cod municipios'!$D$2:$E$1137,2,0)</f>
        <v>41016 AIPE - HUILA</v>
      </c>
      <c r="L44" s="11">
        <f t="shared" si="1"/>
        <v>48874</v>
      </c>
      <c r="M44" s="11">
        <f t="shared" si="2"/>
        <v>5</v>
      </c>
      <c r="N44" s="11">
        <f t="shared" si="3"/>
        <v>215255794</v>
      </c>
    </row>
    <row r="45" spans="1:14" x14ac:dyDescent="0.25">
      <c r="A45" s="19" t="s">
        <v>1433</v>
      </c>
      <c r="B45" s="52" t="s">
        <v>1550</v>
      </c>
      <c r="C45" s="37">
        <v>10379.029999999999</v>
      </c>
      <c r="D45" s="3">
        <v>6.5499000000000001</v>
      </c>
      <c r="E45" s="33">
        <v>40255698.079999998</v>
      </c>
      <c r="G45" s="39" t="str">
        <f>+VLOOKUP(A45,'cod municipios'!$A$2:$B$33,2,)</f>
        <v>41 DEPARTAMENTO DE HUILA</v>
      </c>
      <c r="H45" s="8" t="str">
        <f t="shared" si="0"/>
        <v>GARZÓN - HUILA</v>
      </c>
      <c r="I45" s="40" t="str">
        <f>+VLOOKUP(H45,'cod municipios'!$D$2:$E$1137,2,0)</f>
        <v>41298 GARZÓN - HUILA</v>
      </c>
      <c r="L45" s="11">
        <f t="shared" si="1"/>
        <v>10379</v>
      </c>
      <c r="M45" s="11">
        <f t="shared" si="2"/>
        <v>7</v>
      </c>
      <c r="N45" s="11">
        <f t="shared" si="3"/>
        <v>40255698</v>
      </c>
    </row>
    <row r="46" spans="1:14" x14ac:dyDescent="0.25">
      <c r="A46" s="19" t="s">
        <v>1433</v>
      </c>
      <c r="B46" s="52" t="s">
        <v>1549</v>
      </c>
      <c r="C46" s="37">
        <v>1108.28</v>
      </c>
      <c r="D46" s="3">
        <v>6.5499000000000001</v>
      </c>
      <c r="E46" s="33">
        <v>4952246.2699999996</v>
      </c>
      <c r="G46" s="39" t="str">
        <f>+VLOOKUP(A46,'cod municipios'!$A$2:$B$33,2,)</f>
        <v>41 DEPARTAMENTO DE HUILA</v>
      </c>
      <c r="H46" s="8" t="str">
        <f t="shared" si="0"/>
        <v>GIGANTE - HUILA</v>
      </c>
      <c r="I46" s="40" t="str">
        <f>+VLOOKUP(H46,'cod municipios'!$D$2:$E$1137,2,0)</f>
        <v>41306 GIGANTE - HUILA</v>
      </c>
      <c r="L46" s="11">
        <f t="shared" si="1"/>
        <v>1108</v>
      </c>
      <c r="M46" s="11">
        <f t="shared" si="2"/>
        <v>7</v>
      </c>
      <c r="N46" s="11">
        <f t="shared" si="3"/>
        <v>4952246</v>
      </c>
    </row>
    <row r="47" spans="1:14" x14ac:dyDescent="0.25">
      <c r="A47" s="19" t="s">
        <v>1433</v>
      </c>
      <c r="B47" s="52" t="s">
        <v>1436</v>
      </c>
      <c r="C47" s="37">
        <v>32300.77</v>
      </c>
      <c r="D47" s="36">
        <v>4.9538869565217372</v>
      </c>
      <c r="E47" s="32">
        <v>145030317.10999998</v>
      </c>
      <c r="G47" s="39" t="str">
        <f>+VLOOKUP(A47,'cod municipios'!$A$2:$B$33,2,)</f>
        <v>41 DEPARTAMENTO DE HUILA</v>
      </c>
      <c r="H47" s="8" t="str">
        <f t="shared" si="0"/>
        <v>NEIVA - HUILA</v>
      </c>
      <c r="I47" s="40" t="str">
        <f>+VLOOKUP(H47,'cod municipios'!$D$2:$E$1137,2,0)</f>
        <v>41001 NEIVA - HUILA</v>
      </c>
      <c r="L47" s="11">
        <f t="shared" si="1"/>
        <v>32301</v>
      </c>
      <c r="M47" s="11">
        <f t="shared" si="2"/>
        <v>5</v>
      </c>
      <c r="N47" s="11">
        <f t="shared" si="3"/>
        <v>145030317</v>
      </c>
    </row>
    <row r="48" spans="1:14" x14ac:dyDescent="0.25">
      <c r="A48" s="19" t="s">
        <v>1433</v>
      </c>
      <c r="B48" s="52" t="s">
        <v>1437</v>
      </c>
      <c r="C48" s="35">
        <v>35182.68</v>
      </c>
      <c r="D48" s="3">
        <v>1.6963999999999999</v>
      </c>
      <c r="E48" s="33">
        <v>13029424.6</v>
      </c>
      <c r="G48" s="39" t="str">
        <f>+VLOOKUP(A48,'cod municipios'!$A$2:$B$33,2,)</f>
        <v>41 DEPARTAMENTO DE HUILA</v>
      </c>
      <c r="H48" s="8" t="str">
        <f t="shared" si="0"/>
        <v>PAICOL - HUILA</v>
      </c>
      <c r="I48" s="40" t="str">
        <f>+VLOOKUP(H48,'cod municipios'!$D$2:$E$1137,2,0)</f>
        <v>41518 PAICOL - HUILA</v>
      </c>
      <c r="L48" s="11">
        <f t="shared" si="1"/>
        <v>35183</v>
      </c>
      <c r="M48" s="11">
        <f t="shared" si="2"/>
        <v>2</v>
      </c>
      <c r="N48" s="11">
        <f t="shared" si="3"/>
        <v>13029425</v>
      </c>
    </row>
    <row r="49" spans="1:14" x14ac:dyDescent="0.25">
      <c r="A49" s="19" t="s">
        <v>1433</v>
      </c>
      <c r="B49" s="52" t="s">
        <v>1438</v>
      </c>
      <c r="C49" s="37">
        <v>7463.12</v>
      </c>
      <c r="D49" s="3">
        <v>3.0223499999999999</v>
      </c>
      <c r="E49" s="33">
        <v>18441191.800000001</v>
      </c>
      <c r="G49" s="39" t="str">
        <f>+VLOOKUP(A49,'cod municipios'!$A$2:$B$33,2,)</f>
        <v>41 DEPARTAMENTO DE HUILA</v>
      </c>
      <c r="H49" s="8" t="str">
        <f t="shared" si="0"/>
        <v>PALERMO - HUILA</v>
      </c>
      <c r="I49" s="40" t="str">
        <f>+VLOOKUP(H49,'cod municipios'!$D$2:$E$1137,2,0)</f>
        <v>41524 PALERMO - HUILA</v>
      </c>
      <c r="L49" s="11">
        <f t="shared" si="1"/>
        <v>7463</v>
      </c>
      <c r="M49" s="11">
        <f t="shared" si="2"/>
        <v>3</v>
      </c>
      <c r="N49" s="11">
        <f t="shared" si="3"/>
        <v>18441192</v>
      </c>
    </row>
    <row r="50" spans="1:14" x14ac:dyDescent="0.25">
      <c r="A50" s="18" t="s">
        <v>1433</v>
      </c>
      <c r="B50" s="52" t="s">
        <v>1440</v>
      </c>
      <c r="C50" s="37">
        <v>642.05999999999995</v>
      </c>
      <c r="D50" s="36">
        <v>3.5979999999999999</v>
      </c>
      <c r="E50" s="32">
        <v>504318.35</v>
      </c>
      <c r="G50" s="39" t="str">
        <f>+VLOOKUP(A50,'cod municipios'!$A$2:$B$33,2,)</f>
        <v>41 DEPARTAMENTO DE HUILA</v>
      </c>
      <c r="H50" s="8" t="str">
        <f t="shared" si="0"/>
        <v>VILLAVIEJA - HUILA</v>
      </c>
      <c r="I50" s="40" t="str">
        <f>+VLOOKUP(H50,'cod municipios'!$D$2:$E$1137,2,0)</f>
        <v>41872 VILLAVIEJA - HUILA</v>
      </c>
      <c r="L50" s="11">
        <f t="shared" si="1"/>
        <v>642</v>
      </c>
      <c r="M50" s="11">
        <f t="shared" si="2"/>
        <v>4</v>
      </c>
      <c r="N50" s="11">
        <f t="shared" si="3"/>
        <v>504318</v>
      </c>
    </row>
    <row r="51" spans="1:14" x14ac:dyDescent="0.25">
      <c r="A51" s="18" t="s">
        <v>1433</v>
      </c>
      <c r="B51" s="51" t="s">
        <v>1523</v>
      </c>
      <c r="C51" s="37">
        <v>8421</v>
      </c>
      <c r="D51" s="3">
        <v>3.7475000000000001</v>
      </c>
      <c r="E51" s="33">
        <v>34446362.629999995</v>
      </c>
      <c r="G51" s="39" t="str">
        <f>+VLOOKUP(A51,'cod municipios'!$A$2:$B$33,2,)</f>
        <v>41 DEPARTAMENTO DE HUILA</v>
      </c>
      <c r="H51" s="8" t="str">
        <f t="shared" si="0"/>
        <v>YAGUARÁ - HUILA</v>
      </c>
      <c r="I51" s="40" t="str">
        <f>+VLOOKUP(H51,'cod municipios'!$D$2:$E$1137,2,0)</f>
        <v>41885 YAGUARÁ - HUILA</v>
      </c>
      <c r="L51" s="11">
        <f t="shared" si="1"/>
        <v>8421</v>
      </c>
      <c r="M51" s="11">
        <f t="shared" si="2"/>
        <v>4</v>
      </c>
      <c r="N51" s="11">
        <f t="shared" si="3"/>
        <v>34446363</v>
      </c>
    </row>
    <row r="52" spans="1:14" x14ac:dyDescent="0.25">
      <c r="A52" s="19" t="s">
        <v>1441</v>
      </c>
      <c r="B52" s="52" t="s">
        <v>1524</v>
      </c>
      <c r="C52" s="35">
        <v>253803.74</v>
      </c>
      <c r="D52" s="3">
        <v>4.7412999999999998</v>
      </c>
      <c r="E52" s="33">
        <v>452717109.82000005</v>
      </c>
      <c r="G52" s="39" t="str">
        <f>+VLOOKUP(A52,'cod municipios'!$A$2:$B$33,2,)</f>
        <v>47 DEPARTAMENTO DE MAGDALENA</v>
      </c>
      <c r="H52" s="8" t="str">
        <f t="shared" si="0"/>
        <v>ARIGUANÍ (El Dificil) - MAGDALENA</v>
      </c>
      <c r="I52" s="40" t="str">
        <f>+VLOOKUP(H52,'cod municipios'!$D$2:$E$1137,2,0)</f>
        <v>47058 ARIGUANÍ (El Dificil) - MAGDALENA</v>
      </c>
      <c r="L52" s="11">
        <f t="shared" si="1"/>
        <v>253804</v>
      </c>
      <c r="M52" s="11">
        <f t="shared" si="2"/>
        <v>5</v>
      </c>
      <c r="N52" s="11">
        <f t="shared" si="3"/>
        <v>452717110</v>
      </c>
    </row>
    <row r="53" spans="1:14" x14ac:dyDescent="0.25">
      <c r="A53" s="19" t="s">
        <v>1441</v>
      </c>
      <c r="B53" s="52" t="s">
        <v>1442</v>
      </c>
      <c r="C53" s="37">
        <v>6639.2300000000014</v>
      </c>
      <c r="D53" s="3">
        <v>2.6030000000000002</v>
      </c>
      <c r="E53" s="33">
        <v>3772766.16</v>
      </c>
      <c r="G53" s="39" t="str">
        <f>+VLOOKUP(A53,'cod municipios'!$A$2:$B$33,2,)</f>
        <v>47 DEPARTAMENTO DE MAGDALENA</v>
      </c>
      <c r="H53" s="8" t="str">
        <f t="shared" si="0"/>
        <v>SANTA ANA - MAGDALENA</v>
      </c>
      <c r="I53" s="40" t="str">
        <f>+VLOOKUP(H53,'cod municipios'!$D$2:$E$1137,2,0)</f>
        <v>47707 SANTA ANA - MAGDALENA</v>
      </c>
      <c r="L53" s="11">
        <f t="shared" si="1"/>
        <v>6639</v>
      </c>
      <c r="M53" s="11">
        <f t="shared" si="2"/>
        <v>3</v>
      </c>
      <c r="N53" s="11">
        <f t="shared" si="3"/>
        <v>3772766</v>
      </c>
    </row>
    <row r="54" spans="1:14" x14ac:dyDescent="0.25">
      <c r="A54" s="18" t="s">
        <v>1443</v>
      </c>
      <c r="B54" s="51" t="s">
        <v>1525</v>
      </c>
      <c r="C54" s="37">
        <v>63010.59</v>
      </c>
      <c r="D54" s="3">
        <v>3.2659666666666669</v>
      </c>
      <c r="E54" s="33">
        <v>46821873.180000007</v>
      </c>
      <c r="G54" s="39" t="str">
        <f>+VLOOKUP(A54,'cod municipios'!$A$2:$B$33,2,)</f>
        <v>50 DEPARTAMENTO DE META</v>
      </c>
      <c r="H54" s="8" t="str">
        <f t="shared" si="0"/>
        <v>ACACÍAS - META</v>
      </c>
      <c r="I54" s="40" t="str">
        <f>+VLOOKUP(H54,'cod municipios'!$D$2:$E$1137,2,0)</f>
        <v>50006 ACACÍAS - META</v>
      </c>
      <c r="L54" s="11">
        <f t="shared" si="1"/>
        <v>63011</v>
      </c>
      <c r="M54" s="11">
        <f t="shared" si="2"/>
        <v>3</v>
      </c>
      <c r="N54" s="11">
        <f t="shared" si="3"/>
        <v>46821873</v>
      </c>
    </row>
    <row r="55" spans="1:14" x14ac:dyDescent="0.25">
      <c r="A55" s="19" t="s">
        <v>1443</v>
      </c>
      <c r="B55" s="52" t="s">
        <v>1526</v>
      </c>
      <c r="C55" s="37">
        <v>4997.7700000000004</v>
      </c>
      <c r="D55" s="3">
        <v>7.1616999999999997</v>
      </c>
      <c r="E55" s="33">
        <v>7689156.0700000003</v>
      </c>
      <c r="G55" s="39" t="str">
        <f>+VLOOKUP(A55,'cod municipios'!$A$2:$B$33,2,)</f>
        <v>50 DEPARTAMENTO DE META</v>
      </c>
      <c r="H55" s="8" t="str">
        <f t="shared" si="0"/>
        <v>BARRANCA DE UPÍA - META</v>
      </c>
      <c r="I55" s="40" t="str">
        <f>+VLOOKUP(H55,'cod municipios'!$D$2:$E$1137,2,0)</f>
        <v>50110 BARRANCA DE UPÍA - META</v>
      </c>
      <c r="L55" s="11">
        <f t="shared" si="1"/>
        <v>4998</v>
      </c>
      <c r="M55" s="11">
        <f t="shared" si="2"/>
        <v>7</v>
      </c>
      <c r="N55" s="11">
        <f t="shared" si="3"/>
        <v>7689156</v>
      </c>
    </row>
    <row r="56" spans="1:14" x14ac:dyDescent="0.25">
      <c r="A56" s="19" t="s">
        <v>1443</v>
      </c>
      <c r="B56" s="52" t="s">
        <v>1444</v>
      </c>
      <c r="C56" s="37">
        <v>51993.759999999995</v>
      </c>
      <c r="D56" s="3">
        <v>5.8150111111111107</v>
      </c>
      <c r="E56" s="33">
        <v>71397088.959999993</v>
      </c>
      <c r="G56" s="39" t="str">
        <f>+VLOOKUP(A56,'cod municipios'!$A$2:$B$33,2,)</f>
        <v>50 DEPARTAMENTO DE META</v>
      </c>
      <c r="H56" s="8" t="str">
        <f t="shared" si="0"/>
        <v>CABUYARO - META</v>
      </c>
      <c r="I56" s="40" t="str">
        <f>+VLOOKUP(H56,'cod municipios'!$D$2:$E$1137,2,0)</f>
        <v>50124 CABUYARO - META</v>
      </c>
      <c r="L56" s="11">
        <f t="shared" si="1"/>
        <v>51994</v>
      </c>
      <c r="M56" s="11">
        <f t="shared" si="2"/>
        <v>6</v>
      </c>
      <c r="N56" s="11">
        <f t="shared" si="3"/>
        <v>71397089</v>
      </c>
    </row>
    <row r="57" spans="1:14" x14ac:dyDescent="0.25">
      <c r="A57" s="19" t="s">
        <v>1443</v>
      </c>
      <c r="B57" s="52" t="s">
        <v>1527</v>
      </c>
      <c r="C57" s="37">
        <v>2201.9899999999998</v>
      </c>
      <c r="D57" s="3">
        <v>3.6806000000000001</v>
      </c>
      <c r="E57" s="33">
        <v>1769302.01</v>
      </c>
      <c r="G57" s="39" t="str">
        <f>+VLOOKUP(A57,'cod municipios'!$A$2:$B$33,2,)</f>
        <v>50 DEPARTAMENTO DE META</v>
      </c>
      <c r="H57" s="8" t="str">
        <f t="shared" si="0"/>
        <v>CASTILLA LA NUEVA - META</v>
      </c>
      <c r="I57" s="40" t="str">
        <f>+VLOOKUP(H57,'cod municipios'!$D$2:$E$1137,2,0)</f>
        <v>50150 CASTILLA LA NUEVA - META</v>
      </c>
      <c r="L57" s="11">
        <f t="shared" si="1"/>
        <v>2202</v>
      </c>
      <c r="M57" s="11">
        <f t="shared" si="2"/>
        <v>4</v>
      </c>
      <c r="N57" s="11">
        <f t="shared" si="3"/>
        <v>1769302</v>
      </c>
    </row>
    <row r="58" spans="1:14" x14ac:dyDescent="0.25">
      <c r="A58" s="19" t="s">
        <v>1443</v>
      </c>
      <c r="B58" s="52" t="s">
        <v>1445</v>
      </c>
      <c r="C58" s="34">
        <v>10325.42</v>
      </c>
      <c r="D58" s="34">
        <v>3.2659666666666669</v>
      </c>
      <c r="E58" s="34">
        <v>7855763.4500000002</v>
      </c>
      <c r="G58" s="39" t="str">
        <f>+VLOOKUP(A58,'cod municipios'!$A$2:$B$33,2,)</f>
        <v>50 DEPARTAMENTO DE META</v>
      </c>
      <c r="H58" s="8" t="str">
        <f t="shared" si="0"/>
        <v>GUAMAL - META</v>
      </c>
      <c r="I58" s="40" t="str">
        <f>+VLOOKUP(H58,'cod municipios'!$D$2:$E$1137,2,0)</f>
        <v>50318 GUAMAL - META</v>
      </c>
      <c r="L58" s="11">
        <f t="shared" si="1"/>
        <v>10325</v>
      </c>
      <c r="M58" s="11">
        <f t="shared" si="2"/>
        <v>3</v>
      </c>
      <c r="N58" s="11">
        <f t="shared" si="3"/>
        <v>7855763</v>
      </c>
    </row>
    <row r="59" spans="1:14" x14ac:dyDescent="0.25">
      <c r="A59" s="18" t="s">
        <v>1443</v>
      </c>
      <c r="B59" s="51" t="s">
        <v>1528</v>
      </c>
      <c r="C59" s="34">
        <v>21006.510000000002</v>
      </c>
      <c r="D59" s="34">
        <v>4.4337800000000005</v>
      </c>
      <c r="E59" s="34">
        <v>20564189.090000004</v>
      </c>
      <c r="G59" s="39" t="str">
        <f>+VLOOKUP(A59,'cod municipios'!$A$2:$B$33,2,)</f>
        <v>50 DEPARTAMENTO DE META</v>
      </c>
      <c r="H59" s="8" t="str">
        <f t="shared" si="0"/>
        <v>PUERTO GAITÁN - META</v>
      </c>
      <c r="I59" s="40" t="str">
        <f>+VLOOKUP(H59,'cod municipios'!$D$2:$E$1137,2,0)</f>
        <v>50568 PUERTO GAITÁN - META</v>
      </c>
      <c r="L59" s="11">
        <f t="shared" si="1"/>
        <v>21007</v>
      </c>
      <c r="M59" s="11">
        <f t="shared" si="2"/>
        <v>4</v>
      </c>
      <c r="N59" s="11">
        <f t="shared" si="3"/>
        <v>20564189</v>
      </c>
    </row>
    <row r="60" spans="1:14" x14ac:dyDescent="0.25">
      <c r="A60" s="19" t="s">
        <v>1443</v>
      </c>
      <c r="B60" s="52" t="s">
        <v>1446</v>
      </c>
      <c r="C60" s="34">
        <v>150144.99000000002</v>
      </c>
      <c r="D60" s="34">
        <v>5.1405428571428562</v>
      </c>
      <c r="E60" s="34">
        <v>175066498.26999998</v>
      </c>
      <c r="G60" s="39" t="str">
        <f>+VLOOKUP(A60,'cod municipios'!$A$2:$B$33,2,)</f>
        <v>50 DEPARTAMENTO DE META</v>
      </c>
      <c r="H60" s="8" t="str">
        <f t="shared" si="0"/>
        <v>VILLAVICENCIO - META</v>
      </c>
      <c r="I60" s="40" t="str">
        <f>+VLOOKUP(H60,'cod municipios'!$D$2:$E$1137,2,0)</f>
        <v>50001 VILLAVICENCIO - META</v>
      </c>
      <c r="L60" s="11">
        <f t="shared" si="1"/>
        <v>150145</v>
      </c>
      <c r="M60" s="11">
        <f t="shared" si="2"/>
        <v>5</v>
      </c>
      <c r="N60" s="11">
        <f t="shared" si="3"/>
        <v>175066498</v>
      </c>
    </row>
    <row r="61" spans="1:14" x14ac:dyDescent="0.25">
      <c r="A61" s="19" t="s">
        <v>1447</v>
      </c>
      <c r="B61" s="52" t="s">
        <v>1448</v>
      </c>
      <c r="C61" s="34">
        <v>34296.6</v>
      </c>
      <c r="D61" s="34">
        <v>0.67710000000000004</v>
      </c>
      <c r="E61" s="34">
        <v>15842436.01</v>
      </c>
      <c r="G61" s="39" t="str">
        <f>+VLOOKUP(A61,'cod municipios'!$A$2:$B$33,2,)</f>
        <v>52 DEPARTAMENTO DE NARIÑO</v>
      </c>
      <c r="H61" s="8" t="str">
        <f t="shared" si="0"/>
        <v>IPIALES - NARIÑO</v>
      </c>
      <c r="I61" s="40" t="str">
        <f>+VLOOKUP(H61,'cod municipios'!$D$2:$E$1137,2,0)</f>
        <v>52356 IPIALES - NARIÑO</v>
      </c>
      <c r="L61" s="11">
        <f t="shared" si="1"/>
        <v>34297</v>
      </c>
      <c r="M61" s="11">
        <f t="shared" si="2"/>
        <v>1</v>
      </c>
      <c r="N61" s="11">
        <f t="shared" si="3"/>
        <v>15842436</v>
      </c>
    </row>
    <row r="62" spans="1:14" x14ac:dyDescent="0.25">
      <c r="A62" s="19" t="s">
        <v>1449</v>
      </c>
      <c r="B62" s="52" t="s">
        <v>1530</v>
      </c>
      <c r="C62" s="37">
        <v>93401.3</v>
      </c>
      <c r="D62" s="3">
        <v>5.7026999999999992</v>
      </c>
      <c r="E62" s="33">
        <v>151116505.20999998</v>
      </c>
      <c r="G62" s="39" t="str">
        <f>+VLOOKUP(A62,'cod municipios'!$A$2:$B$33,2,)</f>
        <v>54 DEPARTAMENTO DE NORTE DE SANTANDER</v>
      </c>
      <c r="H62" s="8" t="str">
        <f t="shared" si="0"/>
        <v>CÚCUTA - NORTE DE SANTANDER</v>
      </c>
      <c r="I62" s="40" t="str">
        <f>+VLOOKUP(H62,'cod municipios'!$D$2:$E$1137,2,0)</f>
        <v>54001 CÚCUTA - NORTE DE SANTANDER</v>
      </c>
      <c r="L62" s="11">
        <f t="shared" si="1"/>
        <v>93401</v>
      </c>
      <c r="M62" s="11">
        <f t="shared" si="2"/>
        <v>6</v>
      </c>
      <c r="N62" s="11">
        <f t="shared" si="3"/>
        <v>151116505</v>
      </c>
    </row>
    <row r="63" spans="1:14" x14ac:dyDescent="0.25">
      <c r="A63" s="19" t="s">
        <v>1449</v>
      </c>
      <c r="B63" s="52" t="s">
        <v>1450</v>
      </c>
      <c r="C63" s="37">
        <v>671.66</v>
      </c>
      <c r="D63" s="36">
        <v>5.4451000000000001</v>
      </c>
      <c r="E63" s="32">
        <v>798405.11</v>
      </c>
      <c r="G63" s="39" t="str">
        <f>+VLOOKUP(A63,'cod municipios'!$A$2:$B$33,2,)</f>
        <v>54 DEPARTAMENTO DE NORTE DE SANTANDER</v>
      </c>
      <c r="H63" s="8" t="str">
        <f t="shared" si="0"/>
        <v>SARDINATA - NORTE DE SANTANDER</v>
      </c>
      <c r="I63" s="40" t="str">
        <f>+VLOOKUP(H63,'cod municipios'!$D$2:$E$1137,2,0)</f>
        <v>54720 SARDINATA - NORTE DE SANTANDER</v>
      </c>
      <c r="L63" s="11">
        <f t="shared" si="1"/>
        <v>672</v>
      </c>
      <c r="M63" s="11">
        <f t="shared" si="2"/>
        <v>5</v>
      </c>
      <c r="N63" s="11">
        <f t="shared" si="3"/>
        <v>798405</v>
      </c>
    </row>
    <row r="64" spans="1:14" x14ac:dyDescent="0.25">
      <c r="A64" s="19" t="s">
        <v>1449</v>
      </c>
      <c r="B64" s="52" t="s">
        <v>1531</v>
      </c>
      <c r="C64" s="35">
        <v>4336.88</v>
      </c>
      <c r="D64" s="36">
        <v>0.66639999999999999</v>
      </c>
      <c r="E64" s="32">
        <v>1971652.9000000001</v>
      </c>
      <c r="G64" s="39" t="str">
        <f>+VLOOKUP(A64,'cod municipios'!$A$2:$B$33,2,)</f>
        <v>54 DEPARTAMENTO DE NORTE DE SANTANDER</v>
      </c>
      <c r="H64" s="8" t="str">
        <f t="shared" si="0"/>
        <v>TIBÚ - NORTE DE SANTANDER</v>
      </c>
      <c r="I64" s="40" t="str">
        <f>+VLOOKUP(H64,'cod municipios'!$D$2:$E$1137,2,0)</f>
        <v>54810 TIBÚ - NORTE DE SANTANDER</v>
      </c>
      <c r="L64" s="11">
        <f t="shared" si="1"/>
        <v>4337</v>
      </c>
      <c r="M64" s="11">
        <f t="shared" si="2"/>
        <v>1</v>
      </c>
      <c r="N64" s="11">
        <f t="shared" si="3"/>
        <v>1971653</v>
      </c>
    </row>
    <row r="65" spans="1:14" x14ac:dyDescent="0.25">
      <c r="A65" s="18" t="s">
        <v>1451</v>
      </c>
      <c r="B65" s="51" t="s">
        <v>1452</v>
      </c>
      <c r="C65" s="37">
        <v>10937.650000000001</v>
      </c>
      <c r="D65" s="3">
        <v>4.4257999999999997</v>
      </c>
      <c r="E65" s="33">
        <v>10567782.24</v>
      </c>
      <c r="G65" s="39" t="str">
        <f>+VLOOKUP(A65,'cod municipios'!$A$2:$B$33,2,)</f>
        <v>86 DEPARTAMENTO DE PUTUMAYO</v>
      </c>
      <c r="H65" s="8" t="str">
        <f t="shared" si="0"/>
        <v>MOCOA - PUTUMAYO</v>
      </c>
      <c r="I65" s="40" t="str">
        <f>+VLOOKUP(H65,'cod municipios'!$D$2:$E$1137,2,0)</f>
        <v>86001 MOCOA - PUTUMAYO</v>
      </c>
      <c r="L65" s="11">
        <f t="shared" si="1"/>
        <v>10938</v>
      </c>
      <c r="M65" s="11">
        <f t="shared" si="2"/>
        <v>4</v>
      </c>
      <c r="N65" s="11">
        <f t="shared" si="3"/>
        <v>10567782</v>
      </c>
    </row>
    <row r="66" spans="1:14" x14ac:dyDescent="0.25">
      <c r="A66" s="19" t="s">
        <v>1451</v>
      </c>
      <c r="B66" s="51" t="s">
        <v>1453</v>
      </c>
      <c r="C66" s="37">
        <v>54911.93</v>
      </c>
      <c r="D66" s="3">
        <v>3.0457000000000001</v>
      </c>
      <c r="E66" s="33">
        <v>97132348.480000004</v>
      </c>
      <c r="G66" s="39" t="str">
        <f>+VLOOKUP(A66,'cod municipios'!$A$2:$B$33,2,)</f>
        <v>86 DEPARTAMENTO DE PUTUMAYO</v>
      </c>
      <c r="H66" s="8" t="str">
        <f t="shared" si="0"/>
        <v>ORITO - PUTUMAYO</v>
      </c>
      <c r="I66" s="40" t="str">
        <f>+VLOOKUP(H66,'cod municipios'!$D$2:$E$1137,2,0)</f>
        <v>86320 ORITO - PUTUMAYO</v>
      </c>
      <c r="L66" s="11">
        <f t="shared" si="1"/>
        <v>54912</v>
      </c>
      <c r="M66" s="11">
        <f t="shared" si="2"/>
        <v>3</v>
      </c>
      <c r="N66" s="11">
        <f t="shared" si="3"/>
        <v>97132348</v>
      </c>
    </row>
    <row r="67" spans="1:14" x14ac:dyDescent="0.25">
      <c r="A67" s="19" t="s">
        <v>1451</v>
      </c>
      <c r="B67" s="51" t="s">
        <v>1532</v>
      </c>
      <c r="C67" s="35">
        <v>20392.670000000002</v>
      </c>
      <c r="D67" s="36">
        <v>4.6412999999999993</v>
      </c>
      <c r="E67" s="32">
        <v>20674385.849999998</v>
      </c>
      <c r="G67" s="39" t="str">
        <f>+VLOOKUP(A67,'cod municipios'!$A$2:$B$33,2,)</f>
        <v>86 DEPARTAMENTO DE PUTUMAYO</v>
      </c>
      <c r="H67" s="8" t="str">
        <f t="shared" ref="H67:H100" si="4">+CONCATENATE(B67," - ",A67)</f>
        <v>PUERTO ASÍS - PUTUMAYO</v>
      </c>
      <c r="I67" s="40" t="str">
        <f>+VLOOKUP(H67,'cod municipios'!$D$2:$E$1137,2,0)</f>
        <v>86568 PUERTO ASÍS - PUTUMAYO</v>
      </c>
      <c r="L67" s="11">
        <f t="shared" ref="L67:L86" si="5">+ROUND(C67,0)</f>
        <v>20393</v>
      </c>
      <c r="M67" s="11">
        <f t="shared" ref="M67:M86" si="6">+ROUND(D67,0)</f>
        <v>5</v>
      </c>
      <c r="N67" s="11">
        <f t="shared" ref="N67:N86" si="7">+ROUND(E67,0)</f>
        <v>20674386</v>
      </c>
    </row>
    <row r="68" spans="1:14" x14ac:dyDescent="0.25">
      <c r="A68" s="19" t="s">
        <v>1451</v>
      </c>
      <c r="B68" s="51" t="s">
        <v>1454</v>
      </c>
      <c r="C68" s="34">
        <v>864.42</v>
      </c>
      <c r="D68" s="34">
        <v>7.7195</v>
      </c>
      <c r="E68" s="34">
        <v>4552312.34</v>
      </c>
      <c r="G68" s="39" t="str">
        <f>+VLOOKUP(A68,'cod municipios'!$A$2:$B$33,2,)</f>
        <v>86 DEPARTAMENTO DE PUTUMAYO</v>
      </c>
      <c r="H68" s="8" t="str">
        <f t="shared" si="4"/>
        <v>PUERTO CAICEDO - PUTUMAYO</v>
      </c>
      <c r="I68" s="40" t="str">
        <f>+VLOOKUP(H68,'cod municipios'!$D$2:$E$1137,2,0)</f>
        <v>86569 PUERTO CAICEDO - PUTUMAYO</v>
      </c>
      <c r="L68" s="11">
        <f t="shared" si="5"/>
        <v>864</v>
      </c>
      <c r="M68" s="11">
        <f t="shared" si="6"/>
        <v>8</v>
      </c>
      <c r="N68" s="11">
        <f t="shared" si="7"/>
        <v>4552312</v>
      </c>
    </row>
    <row r="69" spans="1:14" x14ac:dyDescent="0.25">
      <c r="A69" s="19" t="s">
        <v>1451</v>
      </c>
      <c r="B69" s="51" t="s">
        <v>1533</v>
      </c>
      <c r="C69" s="34">
        <v>19724.27</v>
      </c>
      <c r="D69" s="34">
        <v>3.17875</v>
      </c>
      <c r="E69" s="34">
        <v>37015818.609999999</v>
      </c>
      <c r="G69" s="39" t="str">
        <f>+VLOOKUP(A69,'cod municipios'!$A$2:$B$33,2,)</f>
        <v>86 DEPARTAMENTO DE PUTUMAYO</v>
      </c>
      <c r="H69" s="8" t="str">
        <f t="shared" si="4"/>
        <v>SAN MIGUEL (La Dorada) - PUTUMAYO</v>
      </c>
      <c r="I69" s="40" t="str">
        <f>+VLOOKUP(H69,'cod municipios'!$D$2:$E$1137,2,0)</f>
        <v>86757 SAN MIGUEL (La Dorada) - PUTUMAYO</v>
      </c>
      <c r="L69" s="11">
        <f t="shared" si="5"/>
        <v>19724</v>
      </c>
      <c r="M69" s="11">
        <f t="shared" si="6"/>
        <v>3</v>
      </c>
      <c r="N69" s="11">
        <f t="shared" si="7"/>
        <v>37015819</v>
      </c>
    </row>
    <row r="70" spans="1:14" x14ac:dyDescent="0.25">
      <c r="A70" s="19" t="s">
        <v>1451</v>
      </c>
      <c r="B70" s="51" t="s">
        <v>1534</v>
      </c>
      <c r="C70" s="35">
        <v>2385.11</v>
      </c>
      <c r="D70" s="3">
        <v>5.1764999999999999</v>
      </c>
      <c r="E70" s="33">
        <v>6412935.3799999999</v>
      </c>
      <c r="G70" s="39" t="str">
        <f>+VLOOKUP(A70,'cod municipios'!$A$2:$B$33,2,)</f>
        <v>86 DEPARTAMENTO DE PUTUMAYO</v>
      </c>
      <c r="H70" s="8" t="str">
        <f t="shared" si="4"/>
        <v>VALLE DEL GUAMUEZ (La Hormiga) - PUTUMAYO</v>
      </c>
      <c r="I70" s="40" t="str">
        <f>+VLOOKUP(H70,'cod municipios'!$D$2:$E$1137,2,0)</f>
        <v>86865 VALLE DEL GUAMUEZ (La Hormiga) - PUTUMAYO</v>
      </c>
      <c r="L70" s="11">
        <f t="shared" si="5"/>
        <v>2385</v>
      </c>
      <c r="M70" s="11">
        <f t="shared" si="6"/>
        <v>5</v>
      </c>
      <c r="N70" s="11">
        <f t="shared" si="7"/>
        <v>6412935</v>
      </c>
    </row>
    <row r="71" spans="1:14" x14ac:dyDescent="0.25">
      <c r="A71" s="18" t="s">
        <v>1451</v>
      </c>
      <c r="B71" s="51" t="s">
        <v>1535</v>
      </c>
      <c r="C71" s="37">
        <v>23273.51</v>
      </c>
      <c r="D71" s="3">
        <v>6.0054599999999994</v>
      </c>
      <c r="E71" s="33">
        <v>29722809.59</v>
      </c>
      <c r="G71" s="39" t="str">
        <f>+VLOOKUP(A71,'cod municipios'!$A$2:$B$33,2,)</f>
        <v>86 DEPARTAMENTO DE PUTUMAYO</v>
      </c>
      <c r="H71" s="8" t="str">
        <f t="shared" si="4"/>
        <v>VILLAGARZÓN - PUTUMAYO</v>
      </c>
      <c r="I71" s="40" t="str">
        <f>+VLOOKUP(H71,'cod municipios'!$D$2:$E$1137,2,0)</f>
        <v>86885 VILLAGARZÓN - PUTUMAYO</v>
      </c>
      <c r="L71" s="11">
        <f t="shared" si="5"/>
        <v>23274</v>
      </c>
      <c r="M71" s="11">
        <f t="shared" si="6"/>
        <v>6</v>
      </c>
      <c r="N71" s="11">
        <f t="shared" si="7"/>
        <v>29722810</v>
      </c>
    </row>
    <row r="72" spans="1:14" x14ac:dyDescent="0.25">
      <c r="A72" s="19" t="s">
        <v>1455</v>
      </c>
      <c r="B72" s="51" t="s">
        <v>1456</v>
      </c>
      <c r="C72" s="37">
        <v>143566.01999999999</v>
      </c>
      <c r="D72" s="3">
        <v>3.8871000000000002</v>
      </c>
      <c r="E72" s="33">
        <v>205363820.71000001</v>
      </c>
      <c r="G72" s="39" t="str">
        <f>+VLOOKUP(A72,'cod municipios'!$A$2:$B$33,2,)</f>
        <v>68 DEPARTAMENTO DE SANTANDER</v>
      </c>
      <c r="H72" s="8" t="str">
        <f t="shared" si="4"/>
        <v>BARRANCABERMEJA - SANTANDER</v>
      </c>
      <c r="I72" s="40" t="str">
        <f>+VLOOKUP(H72,'cod municipios'!$D$2:$E$1137,2,0)</f>
        <v>68081 BARRANCABERMEJA - SANTANDER</v>
      </c>
      <c r="L72" s="11">
        <f t="shared" si="5"/>
        <v>143566</v>
      </c>
      <c r="M72" s="11">
        <f t="shared" si="6"/>
        <v>4</v>
      </c>
      <c r="N72" s="11">
        <f t="shared" si="7"/>
        <v>205363821</v>
      </c>
    </row>
    <row r="73" spans="1:14" x14ac:dyDescent="0.25">
      <c r="A73" s="19" t="s">
        <v>1455</v>
      </c>
      <c r="B73" s="51" t="s">
        <v>1457</v>
      </c>
      <c r="C73" s="37">
        <v>18151.3</v>
      </c>
      <c r="D73" s="3">
        <v>4.7081999999999997</v>
      </c>
      <c r="E73" s="33">
        <v>58301632.700000003</v>
      </c>
      <c r="G73" s="39" t="str">
        <f>+VLOOKUP(A73,'cod municipios'!$A$2:$B$33,2,)</f>
        <v>68 DEPARTAMENTO DE SANTANDER</v>
      </c>
      <c r="H73" s="8" t="str">
        <f t="shared" si="4"/>
        <v>CIMITARRA - SANTANDER</v>
      </c>
      <c r="I73" s="40" t="str">
        <f>+VLOOKUP(H73,'cod municipios'!$D$2:$E$1137,2,0)</f>
        <v>68190 CIMITARRA - SANTANDER</v>
      </c>
      <c r="L73" s="11">
        <f t="shared" si="5"/>
        <v>18151</v>
      </c>
      <c r="M73" s="11">
        <f t="shared" si="6"/>
        <v>5</v>
      </c>
      <c r="N73" s="11">
        <f t="shared" si="7"/>
        <v>58301633</v>
      </c>
    </row>
    <row r="74" spans="1:14" x14ac:dyDescent="0.25">
      <c r="A74" s="19" t="s">
        <v>1455</v>
      </c>
      <c r="B74" s="52" t="s">
        <v>1458</v>
      </c>
      <c r="C74" s="37">
        <v>11253.88</v>
      </c>
      <c r="D74" s="3">
        <v>3.9234666666666667</v>
      </c>
      <c r="E74" s="33">
        <v>13283507.550000001</v>
      </c>
      <c r="G74" s="39" t="str">
        <f>+VLOOKUP(A74,'cod municipios'!$A$2:$B$33,2,)</f>
        <v>68 DEPARTAMENTO DE SANTANDER</v>
      </c>
      <c r="H74" s="8" t="str">
        <f t="shared" si="4"/>
        <v>PUERTO WILCHES - SANTANDER</v>
      </c>
      <c r="I74" s="40" t="str">
        <f>+VLOOKUP(H74,'cod municipios'!$D$2:$E$1137,2,0)</f>
        <v>68575 PUERTO WILCHES - SANTANDER</v>
      </c>
      <c r="L74" s="11">
        <f t="shared" si="5"/>
        <v>11254</v>
      </c>
      <c r="M74" s="11">
        <f t="shared" si="6"/>
        <v>4</v>
      </c>
      <c r="N74" s="11">
        <f t="shared" si="7"/>
        <v>13283508</v>
      </c>
    </row>
    <row r="75" spans="1:14" x14ac:dyDescent="0.25">
      <c r="A75" s="19" t="s">
        <v>1455</v>
      </c>
      <c r="B75" s="52" t="s">
        <v>1459</v>
      </c>
      <c r="C75" s="37">
        <v>72593.56</v>
      </c>
      <c r="D75" s="3">
        <v>4.7507000000000001</v>
      </c>
      <c r="E75" s="33">
        <v>91136512.649999991</v>
      </c>
      <c r="G75" s="39" t="str">
        <f>+VLOOKUP(A75,'cod municipios'!$A$2:$B$33,2,)</f>
        <v>68 DEPARTAMENTO DE SANTANDER</v>
      </c>
      <c r="H75" s="8" t="str">
        <f t="shared" si="4"/>
        <v>RIONEGRO - SANTANDER</v>
      </c>
      <c r="I75" s="40" t="str">
        <f>+VLOOKUP(H75,'cod municipios'!$D$2:$E$1137,2,0)</f>
        <v>68615 RIONEGRO - SANTANDER</v>
      </c>
      <c r="L75" s="11">
        <f t="shared" si="5"/>
        <v>72594</v>
      </c>
      <c r="M75" s="11">
        <f t="shared" si="6"/>
        <v>5</v>
      </c>
      <c r="N75" s="11">
        <f t="shared" si="7"/>
        <v>91136513</v>
      </c>
    </row>
    <row r="76" spans="1:14" x14ac:dyDescent="0.25">
      <c r="A76" s="19" t="s">
        <v>1455</v>
      </c>
      <c r="B76" s="52" t="s">
        <v>1460</v>
      </c>
      <c r="C76" s="34">
        <v>521850.47000000003</v>
      </c>
      <c r="D76" s="34">
        <v>5.1578727272727258</v>
      </c>
      <c r="E76" s="34">
        <v>1780112723.1900001</v>
      </c>
      <c r="G76" s="39" t="str">
        <f>+VLOOKUP(A76,'cod municipios'!$A$2:$B$33,2,)</f>
        <v>68 DEPARTAMENTO DE SANTANDER</v>
      </c>
      <c r="H76" s="8" t="str">
        <f t="shared" si="4"/>
        <v>SABANA DE TORRES - SANTANDER</v>
      </c>
      <c r="I76" s="40" t="str">
        <f>+VLOOKUP(H76,'cod municipios'!$D$2:$E$1137,2,0)</f>
        <v>68655 SABANA DE TORRES - SANTANDER</v>
      </c>
      <c r="L76" s="11">
        <f t="shared" si="5"/>
        <v>521850</v>
      </c>
      <c r="M76" s="11">
        <f t="shared" si="6"/>
        <v>5</v>
      </c>
      <c r="N76" s="11">
        <f t="shared" si="7"/>
        <v>1780112723</v>
      </c>
    </row>
    <row r="77" spans="1:14" x14ac:dyDescent="0.25">
      <c r="A77" s="19" t="s">
        <v>1455</v>
      </c>
      <c r="B77" s="52" t="s">
        <v>1536</v>
      </c>
      <c r="C77" s="37">
        <v>129801.7</v>
      </c>
      <c r="D77" s="3">
        <v>5.5018666666666673</v>
      </c>
      <c r="E77" s="33">
        <v>486994620.01999998</v>
      </c>
      <c r="G77" s="39" t="str">
        <f>+VLOOKUP(A77,'cod municipios'!$A$2:$B$33,2,)</f>
        <v>68 DEPARTAMENTO DE SANTANDER</v>
      </c>
      <c r="H77" s="8" t="str">
        <f t="shared" si="4"/>
        <v>SAN VICENTE DE CHUCURÍ - SANTANDER</v>
      </c>
      <c r="I77" s="40" t="str">
        <f>+VLOOKUP(H77,'cod municipios'!$D$2:$E$1137,2,0)</f>
        <v>68689 SAN VICENTE DE CHUCURÍ - SANTANDER</v>
      </c>
      <c r="L77" s="11">
        <f t="shared" si="5"/>
        <v>129802</v>
      </c>
      <c r="M77" s="11">
        <f t="shared" si="6"/>
        <v>6</v>
      </c>
      <c r="N77" s="11">
        <f t="shared" si="7"/>
        <v>486994620</v>
      </c>
    </row>
    <row r="78" spans="1:14" x14ac:dyDescent="0.25">
      <c r="A78" s="19" t="s">
        <v>1455</v>
      </c>
      <c r="B78" s="52" t="s">
        <v>1483</v>
      </c>
      <c r="C78" s="37">
        <v>1280.3800000000001</v>
      </c>
      <c r="D78" s="3">
        <v>4.5711000000000004</v>
      </c>
      <c r="E78" s="33">
        <v>1285944.71</v>
      </c>
      <c r="G78" s="39" t="str">
        <f>+VLOOKUP(A78,'cod municipios'!$A$2:$B$33,2,)</f>
        <v>68 DEPARTAMENTO DE SANTANDER</v>
      </c>
      <c r="H78" s="8" t="str">
        <f t="shared" si="4"/>
        <v>SIMACOTA - SANTANDER</v>
      </c>
      <c r="I78" s="40" t="str">
        <f>+VLOOKUP(H78,'cod municipios'!$D$2:$E$1137,2,0)</f>
        <v>68745 SIMACOTA - SANTANDER</v>
      </c>
      <c r="L78" s="11">
        <f t="shared" si="5"/>
        <v>1280</v>
      </c>
      <c r="M78" s="11">
        <f t="shared" si="6"/>
        <v>5</v>
      </c>
      <c r="N78" s="11">
        <f t="shared" si="7"/>
        <v>1285945</v>
      </c>
    </row>
    <row r="79" spans="1:14" x14ac:dyDescent="0.25">
      <c r="A79" s="19" t="s">
        <v>1461</v>
      </c>
      <c r="B79" s="52" t="s">
        <v>1546</v>
      </c>
      <c r="C79" s="37">
        <v>1158356.9099999999</v>
      </c>
      <c r="D79" s="3">
        <v>4.2968000000000002</v>
      </c>
      <c r="E79" s="33">
        <v>1113832043.25</v>
      </c>
      <c r="G79" s="39" t="str">
        <f>+VLOOKUP(A79,'cod municipios'!$A$2:$B$33,2,)</f>
        <v>70 DEPARTAMENTO DE SUCRE</v>
      </c>
      <c r="H79" s="8" t="str">
        <f t="shared" si="4"/>
        <v>CAIMITO - SUCRE</v>
      </c>
      <c r="I79" s="40" t="str">
        <f>+VLOOKUP(H79,'cod municipios'!$D$2:$E$1137,2,0)</f>
        <v>70124 CAIMITO - SUCRE</v>
      </c>
      <c r="L79" s="11">
        <f t="shared" si="5"/>
        <v>1158357</v>
      </c>
      <c r="M79" s="11">
        <f t="shared" si="6"/>
        <v>4</v>
      </c>
      <c r="N79" s="11">
        <f t="shared" si="7"/>
        <v>1113832043</v>
      </c>
    </row>
    <row r="80" spans="1:14" x14ac:dyDescent="0.25">
      <c r="A80" s="18" t="s">
        <v>1461</v>
      </c>
      <c r="B80" s="51" t="s">
        <v>1541</v>
      </c>
      <c r="C80" s="37">
        <v>1159123.3899999999</v>
      </c>
      <c r="D80" s="3">
        <v>4.2968000000000002</v>
      </c>
      <c r="E80" s="33">
        <v>1212538485.1600001</v>
      </c>
      <c r="G80" s="39" t="str">
        <f>+VLOOKUP(A80,'cod municipios'!$A$2:$B$33,2,)</f>
        <v>70 DEPARTAMENTO DE SUCRE</v>
      </c>
      <c r="H80" s="8" t="str">
        <f t="shared" si="4"/>
        <v>LA UNIÓN - SUCRE</v>
      </c>
      <c r="I80" s="40" t="str">
        <f>+VLOOKUP(H80,'cod municipios'!$D$2:$E$1137,2,0)</f>
        <v>70400 LA UNIÓN - SUCRE</v>
      </c>
      <c r="L80" s="11">
        <f t="shared" si="5"/>
        <v>1159123</v>
      </c>
      <c r="M80" s="11">
        <f t="shared" si="6"/>
        <v>4</v>
      </c>
      <c r="N80" s="11">
        <f t="shared" si="7"/>
        <v>1212538485</v>
      </c>
    </row>
    <row r="81" spans="1:14" x14ac:dyDescent="0.25">
      <c r="A81" s="19" t="s">
        <v>1461</v>
      </c>
      <c r="B81" s="52" t="s">
        <v>1462</v>
      </c>
      <c r="C81" s="37">
        <v>10752.85</v>
      </c>
      <c r="D81" s="3">
        <v>4.8258999999999999</v>
      </c>
      <c r="E81" s="33">
        <v>11328436.23</v>
      </c>
      <c r="G81" s="39" t="str">
        <f>+VLOOKUP(A81,'cod municipios'!$A$2:$B$33,2,)</f>
        <v>70 DEPARTAMENTO DE SUCRE</v>
      </c>
      <c r="H81" s="8" t="str">
        <f t="shared" si="4"/>
        <v>LOS PALMITOS - SUCRE</v>
      </c>
      <c r="I81" s="40" t="str">
        <f>+VLOOKUP(H81,'cod municipios'!$D$2:$E$1137,2,0)</f>
        <v>70418 LOS PALMITOS - SUCRE</v>
      </c>
      <c r="L81" s="11">
        <f t="shared" si="5"/>
        <v>10753</v>
      </c>
      <c r="M81" s="11">
        <f t="shared" si="6"/>
        <v>5</v>
      </c>
      <c r="N81" s="11">
        <f t="shared" si="7"/>
        <v>11328436</v>
      </c>
    </row>
    <row r="82" spans="1:14" x14ac:dyDescent="0.25">
      <c r="A82" s="18" t="s">
        <v>1461</v>
      </c>
      <c r="B82" s="52" t="s">
        <v>1463</v>
      </c>
      <c r="C82" s="35">
        <v>959500.30999999994</v>
      </c>
      <c r="D82" s="3">
        <v>4.0092999999999996</v>
      </c>
      <c r="E82" s="33">
        <v>839811336.42000008</v>
      </c>
      <c r="G82" s="39" t="str">
        <f>+VLOOKUP(A82,'cod municipios'!$A$2:$B$33,2,)</f>
        <v>70 DEPARTAMENTO DE SUCRE</v>
      </c>
      <c r="H82" s="8" t="str">
        <f t="shared" si="4"/>
        <v>OVEJAS - SUCRE</v>
      </c>
      <c r="I82" s="40" t="str">
        <f>+VLOOKUP(H82,'cod municipios'!$D$2:$E$1137,2,0)</f>
        <v>70508 OVEJAS - SUCRE</v>
      </c>
      <c r="L82" s="11">
        <f t="shared" si="5"/>
        <v>959500</v>
      </c>
      <c r="M82" s="11">
        <f t="shared" si="6"/>
        <v>4</v>
      </c>
      <c r="N82" s="11">
        <f t="shared" si="7"/>
        <v>839811336</v>
      </c>
    </row>
    <row r="83" spans="1:14" x14ac:dyDescent="0.25">
      <c r="A83" s="19" t="s">
        <v>1461</v>
      </c>
      <c r="B83" s="52" t="s">
        <v>1482</v>
      </c>
      <c r="C83" s="37">
        <v>130915.46</v>
      </c>
      <c r="D83" s="3">
        <v>4.381733333333333</v>
      </c>
      <c r="E83" s="33">
        <v>131343661.36000001</v>
      </c>
      <c r="G83" s="39" t="str">
        <f>+VLOOKUP(A83,'cod municipios'!$A$2:$B$33,2,)</f>
        <v>70 DEPARTAMENTO DE SUCRE</v>
      </c>
      <c r="H83" s="8" t="str">
        <f t="shared" si="4"/>
        <v>SAN MARCOS - SUCRE</v>
      </c>
      <c r="I83" s="40" t="str">
        <f>+VLOOKUP(H83,'cod municipios'!$D$2:$E$1137,2,0)</f>
        <v>70708 SAN MARCOS - SUCRE</v>
      </c>
      <c r="L83" s="11">
        <f t="shared" si="5"/>
        <v>130915</v>
      </c>
      <c r="M83" s="11">
        <f t="shared" si="6"/>
        <v>4</v>
      </c>
      <c r="N83" s="11">
        <f t="shared" si="7"/>
        <v>131343661</v>
      </c>
    </row>
    <row r="84" spans="1:14" x14ac:dyDescent="0.25">
      <c r="A84" s="18" t="s">
        <v>1461</v>
      </c>
      <c r="B84" s="51" t="s">
        <v>1464</v>
      </c>
      <c r="C84" s="37">
        <v>308117.98</v>
      </c>
      <c r="D84" s="3">
        <v>4.8258999999999999</v>
      </c>
      <c r="E84" s="33">
        <v>324611139.58000004</v>
      </c>
      <c r="G84" s="39" t="str">
        <f>+VLOOKUP(A84,'cod municipios'!$A$2:$B$33,2,)</f>
        <v>70 DEPARTAMENTO DE SUCRE</v>
      </c>
      <c r="H84" s="8" t="str">
        <f t="shared" si="4"/>
        <v>SAN PEDRO - SUCRE</v>
      </c>
      <c r="I84" s="40" t="str">
        <f>+VLOOKUP(H84,'cod municipios'!$D$2:$E$1137,2,0)</f>
        <v>70717 SAN PEDRO - SUCRE</v>
      </c>
      <c r="L84" s="11">
        <f t="shared" si="5"/>
        <v>308118</v>
      </c>
      <c r="M84" s="11">
        <f t="shared" si="6"/>
        <v>5</v>
      </c>
      <c r="N84" s="11">
        <f t="shared" si="7"/>
        <v>324611140</v>
      </c>
    </row>
    <row r="85" spans="1:14" x14ac:dyDescent="0.25">
      <c r="A85" s="19" t="s">
        <v>1461</v>
      </c>
      <c r="B85" s="51" t="s">
        <v>1537</v>
      </c>
      <c r="C85" s="37">
        <v>2298.16</v>
      </c>
      <c r="D85" s="36">
        <v>4.8258999999999999</v>
      </c>
      <c r="E85" s="32">
        <v>2421177.5</v>
      </c>
      <c r="G85" s="39" t="str">
        <f>+VLOOKUP(A85,'cod municipios'!$A$2:$B$33,2,)</f>
        <v>70 DEPARTAMENTO DE SUCRE</v>
      </c>
      <c r="H85" s="8" t="str">
        <f t="shared" si="4"/>
        <v>SINCÉ - SUCRE</v>
      </c>
      <c r="I85" s="40" t="str">
        <f>+VLOOKUP(H85,'cod municipios'!$D$2:$E$1137,2,0)</f>
        <v>70742 SINCÉ - SUCRE</v>
      </c>
      <c r="L85" s="11">
        <f t="shared" si="5"/>
        <v>2298</v>
      </c>
      <c r="M85" s="11">
        <f t="shared" si="6"/>
        <v>5</v>
      </c>
      <c r="N85" s="11">
        <f t="shared" si="7"/>
        <v>2421178</v>
      </c>
    </row>
    <row r="86" spans="1:14" x14ac:dyDescent="0.25">
      <c r="A86" s="19" t="s">
        <v>1465</v>
      </c>
      <c r="B86" s="52" t="s">
        <v>1495</v>
      </c>
      <c r="C86" s="37">
        <v>765.83</v>
      </c>
      <c r="D86" s="3">
        <v>4.5711000000000004</v>
      </c>
      <c r="E86" s="33">
        <v>3821124.08</v>
      </c>
      <c r="G86" s="39" t="str">
        <f>+VLOOKUP(A86,'cod municipios'!$A$2:$B$33,2,)</f>
        <v>73 DEPARTAMENTO DE TOLIMA</v>
      </c>
      <c r="H86" s="8" t="str">
        <f t="shared" si="4"/>
        <v>ALVARADO - TOLIMA</v>
      </c>
      <c r="I86" s="40" t="str">
        <f>+VLOOKUP(H86,'cod municipios'!$D$2:$E$1137,2,0)</f>
        <v>73026 ALVARADO - TOLIMA</v>
      </c>
      <c r="L86" s="11">
        <f t="shared" si="5"/>
        <v>766</v>
      </c>
      <c r="M86" s="11">
        <f t="shared" si="6"/>
        <v>5</v>
      </c>
      <c r="N86" s="11">
        <f t="shared" si="7"/>
        <v>3821124</v>
      </c>
    </row>
    <row r="87" spans="1:14" x14ac:dyDescent="0.25">
      <c r="A87" s="18" t="s">
        <v>1465</v>
      </c>
      <c r="B87" s="52" t="s">
        <v>1466</v>
      </c>
      <c r="C87" s="37">
        <v>4735.33</v>
      </c>
      <c r="D87" s="36">
        <v>4.6259399999999999</v>
      </c>
      <c r="E87" s="32">
        <v>11386940.220000001</v>
      </c>
      <c r="G87" s="39" t="str">
        <f>+VLOOKUP(A87,'cod municipios'!$A$2:$B$33,2,)</f>
        <v>73 DEPARTAMENTO DE TOLIMA</v>
      </c>
      <c r="H87" s="8" t="str">
        <f t="shared" si="4"/>
        <v>CHAPARRAL - TOLIMA</v>
      </c>
      <c r="I87" s="40" t="str">
        <f>+VLOOKUP(H87,'cod municipios'!$D$2:$E$1137,2,0)</f>
        <v>73168 CHAPARRAL - TOLIMA</v>
      </c>
      <c r="L87" s="11">
        <f>+ROUND(C87,0)</f>
        <v>4735</v>
      </c>
      <c r="M87" s="11">
        <f>+ROUND(D87,0)</f>
        <v>5</v>
      </c>
      <c r="N87" s="11">
        <f>+ROUND(E87,0)</f>
        <v>11386940</v>
      </c>
    </row>
    <row r="88" spans="1:14" x14ac:dyDescent="0.25">
      <c r="A88" s="19" t="s">
        <v>1465</v>
      </c>
      <c r="B88" s="52" t="s">
        <v>1471</v>
      </c>
      <c r="C88" s="37">
        <v>241.41</v>
      </c>
      <c r="D88" s="3">
        <v>4.5711000000000004</v>
      </c>
      <c r="E88" s="33">
        <v>752824.74</v>
      </c>
      <c r="G88" s="39" t="str">
        <f>+VLOOKUP(A88,'cod municipios'!$A$2:$B$33,2,)</f>
        <v>73 DEPARTAMENTO DE TOLIMA</v>
      </c>
      <c r="H88" s="8" t="str">
        <f t="shared" si="4"/>
        <v>ORTEGA - TOLIMA</v>
      </c>
      <c r="I88" s="40" t="str">
        <f>+VLOOKUP(H88,'cod municipios'!$D$2:$E$1137,2,0)</f>
        <v>73504 ORTEGA - TOLIMA</v>
      </c>
      <c r="L88" s="11">
        <f t="shared" ref="L88:L93" si="8">+ROUND(C88,0)</f>
        <v>241</v>
      </c>
      <c r="M88" s="11">
        <f t="shared" ref="M88:M93" si="9">+ROUND(D88,0)</f>
        <v>5</v>
      </c>
      <c r="N88" s="11">
        <f t="shared" ref="N88:N93" si="10">+ROUND(E88,0)</f>
        <v>752825</v>
      </c>
    </row>
    <row r="89" spans="1:14" x14ac:dyDescent="0.25">
      <c r="A89" s="18" t="s">
        <v>1465</v>
      </c>
      <c r="B89" s="52" t="s">
        <v>1472</v>
      </c>
      <c r="C89" s="37">
        <v>126216.87999999999</v>
      </c>
      <c r="D89" s="3">
        <v>3.5607749999999996</v>
      </c>
      <c r="E89" s="33">
        <v>166051578.73000002</v>
      </c>
      <c r="G89" s="39" t="str">
        <f>+VLOOKUP(A89,'cod municipios'!$A$2:$B$33,2,)</f>
        <v>73 DEPARTAMENTO DE TOLIMA</v>
      </c>
      <c r="H89" s="8" t="str">
        <f t="shared" si="4"/>
        <v>PIEDRAS - TOLIMA</v>
      </c>
      <c r="I89" s="40" t="str">
        <f>+VLOOKUP(H89,'cod municipios'!$D$2:$E$1137,2,0)</f>
        <v>73547 PIEDRAS - TOLIMA</v>
      </c>
      <c r="L89" s="11">
        <f t="shared" si="8"/>
        <v>126217</v>
      </c>
      <c r="M89" s="11">
        <f t="shared" si="9"/>
        <v>4</v>
      </c>
      <c r="N89" s="11">
        <f t="shared" si="10"/>
        <v>166051579</v>
      </c>
    </row>
    <row r="90" spans="1:14" x14ac:dyDescent="0.25">
      <c r="A90" s="18" t="s">
        <v>1465</v>
      </c>
      <c r="B90" s="51" t="s">
        <v>1474</v>
      </c>
      <c r="C90" s="35">
        <v>12678.140000000001</v>
      </c>
      <c r="D90" s="3">
        <v>4.5711000000000004</v>
      </c>
      <c r="E90" s="33">
        <v>63014586.369999997</v>
      </c>
      <c r="G90" s="39" t="str">
        <f>+VLOOKUP(A90,'cod municipios'!$A$2:$B$33,2,)</f>
        <v>73 DEPARTAMENTO DE TOLIMA</v>
      </c>
      <c r="H90" s="8" t="str">
        <f t="shared" si="4"/>
        <v>PURIFICACIÓN - TOLIMA</v>
      </c>
      <c r="I90" s="40" t="str">
        <f>+VLOOKUP(H90,'cod municipios'!$D$2:$E$1137,2,0)</f>
        <v>73585 PURIFICACIÓN - TOLIMA</v>
      </c>
      <c r="L90" s="11">
        <f t="shared" si="8"/>
        <v>12678</v>
      </c>
      <c r="M90" s="11">
        <f t="shared" si="9"/>
        <v>5</v>
      </c>
      <c r="N90" s="11">
        <f t="shared" si="10"/>
        <v>63014586</v>
      </c>
    </row>
    <row r="91" spans="1:14" x14ac:dyDescent="0.25">
      <c r="A91" s="19" t="s">
        <v>1465</v>
      </c>
      <c r="B91" s="52" t="s">
        <v>1475</v>
      </c>
      <c r="C91" s="37">
        <v>0.47</v>
      </c>
      <c r="D91" s="3">
        <v>4.5711000000000004</v>
      </c>
      <c r="E91" s="33">
        <v>1465.51</v>
      </c>
      <c r="G91" s="39" t="str">
        <f>+VLOOKUP(A91,'cod municipios'!$A$2:$B$33,2,)</f>
        <v>73 DEPARTAMENTO DE TOLIMA</v>
      </c>
      <c r="H91" s="8" t="str">
        <f t="shared" si="4"/>
        <v>SAN LUIS - TOLIMA</v>
      </c>
      <c r="I91" s="40" t="str">
        <f>+VLOOKUP(H91,'cod municipios'!$D$2:$E$1137,2,0)</f>
        <v>73678 SAN LUIS - TOLIMA</v>
      </c>
      <c r="L91" s="11">
        <f t="shared" si="8"/>
        <v>0</v>
      </c>
      <c r="M91" s="11">
        <f t="shared" si="9"/>
        <v>5</v>
      </c>
      <c r="N91" s="11">
        <f t="shared" si="10"/>
        <v>1466</v>
      </c>
    </row>
    <row r="92" spans="1:14" x14ac:dyDescent="0.25">
      <c r="C92" s="34"/>
      <c r="G92" s="39" t="e">
        <f>+VLOOKUP(A92,'cod municipios'!$A$2:$B$33,2,)</f>
        <v>#N/A</v>
      </c>
      <c r="H92" s="8" t="str">
        <f t="shared" si="4"/>
        <v xml:space="preserve"> - </v>
      </c>
      <c r="I92" s="40" t="e">
        <f>+VLOOKUP(H92,'cod municipios'!$D$2:$E$1137,2,0)</f>
        <v>#N/A</v>
      </c>
      <c r="L92" s="11">
        <f t="shared" si="8"/>
        <v>0</v>
      </c>
      <c r="M92" s="11">
        <f t="shared" si="9"/>
        <v>0</v>
      </c>
      <c r="N92" s="11">
        <f t="shared" si="10"/>
        <v>0</v>
      </c>
    </row>
    <row r="93" spans="1:14" x14ac:dyDescent="0.25">
      <c r="C93" s="34"/>
      <c r="G93" s="39" t="e">
        <f>+VLOOKUP(A93,'cod municipios'!$A$2:$B$33,2,)</f>
        <v>#N/A</v>
      </c>
      <c r="H93" s="8" t="str">
        <f t="shared" si="4"/>
        <v xml:space="preserve"> - </v>
      </c>
      <c r="I93" s="40" t="e">
        <f>+VLOOKUP(H93,'cod municipios'!$D$2:$E$1137,2,0)</f>
        <v>#N/A</v>
      </c>
      <c r="L93" s="11">
        <f t="shared" si="8"/>
        <v>0</v>
      </c>
      <c r="M93" s="11">
        <f t="shared" si="9"/>
        <v>0</v>
      </c>
      <c r="N93" s="11">
        <f t="shared" si="10"/>
        <v>0</v>
      </c>
    </row>
    <row r="94" spans="1:14" x14ac:dyDescent="0.25">
      <c r="A94" s="19"/>
      <c r="B94" s="52"/>
      <c r="C94" s="35"/>
      <c r="D94" s="3"/>
      <c r="E94" s="33"/>
      <c r="G94" s="39" t="e">
        <f>+VLOOKUP(A94,'cod municipios'!$A$2:$B$33,2,)</f>
        <v>#N/A</v>
      </c>
      <c r="H94" s="8" t="str">
        <f t="shared" si="4"/>
        <v xml:space="preserve"> - </v>
      </c>
      <c r="I94" s="40" t="e">
        <f>+VLOOKUP(H94,'cod municipios'!$D$2:$E$1137,2,0)</f>
        <v>#N/A</v>
      </c>
      <c r="L94" s="11">
        <f t="shared" ref="L94:N96" si="11">+ROUND(C94,0)</f>
        <v>0</v>
      </c>
      <c r="M94" s="11">
        <f t="shared" si="11"/>
        <v>0</v>
      </c>
      <c r="N94" s="11">
        <f t="shared" si="11"/>
        <v>0</v>
      </c>
    </row>
    <row r="95" spans="1:14" x14ac:dyDescent="0.25">
      <c r="A95" s="19"/>
      <c r="B95" s="52"/>
      <c r="C95" s="37"/>
      <c r="D95" s="3"/>
      <c r="E95" s="33"/>
      <c r="G95" s="39" t="e">
        <f>+VLOOKUP(A95,'cod municipios'!$A$2:$B$33,2,)</f>
        <v>#N/A</v>
      </c>
      <c r="H95" s="8" t="str">
        <f t="shared" si="4"/>
        <v xml:space="preserve"> - </v>
      </c>
      <c r="I95" s="40" t="e">
        <f>+VLOOKUP(H95,'cod municipios'!$D$2:$E$1137,2,0)</f>
        <v>#N/A</v>
      </c>
      <c r="L95" s="11">
        <f t="shared" si="11"/>
        <v>0</v>
      </c>
      <c r="M95" s="11">
        <f t="shared" si="11"/>
        <v>0</v>
      </c>
      <c r="N95" s="11">
        <f t="shared" si="11"/>
        <v>0</v>
      </c>
    </row>
    <row r="96" spans="1:14" x14ac:dyDescent="0.25">
      <c r="A96" s="19"/>
      <c r="B96" s="52"/>
      <c r="C96" s="37"/>
      <c r="D96" s="36"/>
      <c r="E96" s="32"/>
      <c r="G96" s="39" t="e">
        <f>+VLOOKUP(A96,'cod municipios'!$A$2:$B$33,2,)</f>
        <v>#N/A</v>
      </c>
      <c r="H96" s="8" t="str">
        <f t="shared" si="4"/>
        <v xml:space="preserve"> - </v>
      </c>
      <c r="I96" s="40" t="e">
        <f>+VLOOKUP(H96,'cod municipios'!$D$2:$E$1137,2,0)</f>
        <v>#N/A</v>
      </c>
      <c r="L96" s="11">
        <f t="shared" si="11"/>
        <v>0</v>
      </c>
      <c r="M96" s="11">
        <f t="shared" si="11"/>
        <v>0</v>
      </c>
      <c r="N96" s="11">
        <f t="shared" si="11"/>
        <v>0</v>
      </c>
    </row>
    <row r="97" spans="1:14" x14ac:dyDescent="0.25">
      <c r="A97" s="19"/>
      <c r="B97" s="52"/>
      <c r="C97" s="37"/>
      <c r="D97" s="3"/>
      <c r="E97" s="33"/>
      <c r="G97" s="39" t="e">
        <f>+VLOOKUP(A97,'cod municipios'!$A$2:$B$33,2,)</f>
        <v>#N/A</v>
      </c>
      <c r="H97" s="8" t="str">
        <f t="shared" si="4"/>
        <v xml:space="preserve"> - </v>
      </c>
      <c r="I97" s="40" t="e">
        <f>+VLOOKUP(H97,'cod municipios'!$D$2:$E$1137,2,0)</f>
        <v>#N/A</v>
      </c>
      <c r="L97" s="11">
        <f t="shared" ref="L97:N99" si="12">+ROUND(C97,0)</f>
        <v>0</v>
      </c>
      <c r="M97" s="11">
        <f t="shared" si="12"/>
        <v>0</v>
      </c>
      <c r="N97" s="11">
        <f t="shared" si="12"/>
        <v>0</v>
      </c>
    </row>
    <row r="98" spans="1:14" x14ac:dyDescent="0.25">
      <c r="A98" s="19"/>
      <c r="B98" s="52"/>
      <c r="C98" s="34"/>
      <c r="G98" s="39" t="e">
        <f>+VLOOKUP(A98,'cod municipios'!$A$2:$B$33,2,)</f>
        <v>#N/A</v>
      </c>
      <c r="H98" s="8" t="str">
        <f t="shared" si="4"/>
        <v xml:space="preserve"> - </v>
      </c>
      <c r="I98" s="40" t="e">
        <f>+VLOOKUP(H98,'cod municipios'!$D$2:$E$1137,2,0)</f>
        <v>#N/A</v>
      </c>
      <c r="L98" s="11">
        <f t="shared" si="12"/>
        <v>0</v>
      </c>
      <c r="M98" s="11">
        <f t="shared" si="12"/>
        <v>0</v>
      </c>
      <c r="N98" s="11">
        <f t="shared" si="12"/>
        <v>0</v>
      </c>
    </row>
    <row r="99" spans="1:14" x14ac:dyDescent="0.25">
      <c r="A99" s="19"/>
      <c r="B99" s="52"/>
      <c r="C99" s="37"/>
      <c r="D99" s="3"/>
      <c r="E99" s="33"/>
      <c r="G99" s="39" t="e">
        <f>+VLOOKUP(A99,'cod municipios'!$A$2:$B$33,2,)</f>
        <v>#N/A</v>
      </c>
      <c r="H99" s="8" t="str">
        <f t="shared" si="4"/>
        <v xml:space="preserve"> - </v>
      </c>
      <c r="I99" s="40" t="e">
        <f>+VLOOKUP(H99,'cod municipios'!$D$2:$E$1137,2,0)</f>
        <v>#N/A</v>
      </c>
      <c r="L99" s="11">
        <f t="shared" si="12"/>
        <v>0</v>
      </c>
      <c r="M99" s="11">
        <f t="shared" si="12"/>
        <v>0</v>
      </c>
      <c r="N99" s="11">
        <f t="shared" si="12"/>
        <v>0</v>
      </c>
    </row>
    <row r="100" spans="1:14" x14ac:dyDescent="0.25">
      <c r="C100" s="34"/>
      <c r="G100" s="39" t="e">
        <f>+VLOOKUP(A100,'cod municipios'!$A$2:$B$33,2,)</f>
        <v>#N/A</v>
      </c>
      <c r="H100" s="8" t="str">
        <f t="shared" si="4"/>
        <v xml:space="preserve"> - </v>
      </c>
      <c r="I100" s="40" t="e">
        <f>+VLOOKUP(H100,'cod municipios'!$D$2:$E$1137,2,0)</f>
        <v>#N/A</v>
      </c>
    </row>
    <row r="101" spans="1:14" x14ac:dyDescent="0.25">
      <c r="C101" s="34"/>
      <c r="M101" s="9" t="s">
        <v>1511</v>
      </c>
      <c r="N101" s="11">
        <f>SUM(N2:N99)</f>
        <v>73817988429</v>
      </c>
    </row>
    <row r="102" spans="1:14" x14ac:dyDescent="0.25">
      <c r="C102" s="34"/>
      <c r="M102" s="9" t="s">
        <v>1510</v>
      </c>
      <c r="N102" s="11">
        <f>N41</f>
        <v>8944992418</v>
      </c>
    </row>
    <row r="103" spans="1:14" x14ac:dyDescent="0.25">
      <c r="C103" s="34"/>
    </row>
    <row r="104" spans="1:14" x14ac:dyDescent="0.25">
      <c r="C104" s="34"/>
    </row>
    <row r="105" spans="1:14" x14ac:dyDescent="0.25">
      <c r="C105" s="34"/>
    </row>
    <row r="106" spans="1:14" x14ac:dyDescent="0.25">
      <c r="C106" s="34"/>
    </row>
    <row r="107" spans="1:14" x14ac:dyDescent="0.25">
      <c r="C107" s="34"/>
    </row>
    <row r="108" spans="1:14" x14ac:dyDescent="0.25">
      <c r="C108" s="34"/>
    </row>
    <row r="109" spans="1:14" x14ac:dyDescent="0.25">
      <c r="C109" s="34"/>
    </row>
    <row r="110" spans="1:14" x14ac:dyDescent="0.25">
      <c r="C110" s="34"/>
    </row>
    <row r="111" spans="1:14" x14ac:dyDescent="0.25">
      <c r="C111" s="34"/>
    </row>
    <row r="112" spans="1:14" x14ac:dyDescent="0.25">
      <c r="C112" s="34"/>
    </row>
    <row r="113" spans="3:3" x14ac:dyDescent="0.25">
      <c r="C113" s="34"/>
    </row>
    <row r="114" spans="3:3" x14ac:dyDescent="0.25">
      <c r="C114" s="34"/>
    </row>
    <row r="115" spans="3:3" x14ac:dyDescent="0.25">
      <c r="C115" s="34"/>
    </row>
    <row r="116" spans="3:3" x14ac:dyDescent="0.25">
      <c r="C116" s="34"/>
    </row>
    <row r="117" spans="3:3" x14ac:dyDescent="0.25">
      <c r="C117" s="34"/>
    </row>
    <row r="118" spans="3:3" x14ac:dyDescent="0.25">
      <c r="C118" s="34"/>
    </row>
    <row r="119" spans="3:3" x14ac:dyDescent="0.25">
      <c r="C119" s="34"/>
    </row>
    <row r="120" spans="3:3" x14ac:dyDescent="0.25">
      <c r="C120" s="34"/>
    </row>
    <row r="121" spans="3:3" x14ac:dyDescent="0.25">
      <c r="C121" s="34"/>
    </row>
    <row r="122" spans="3:3" x14ac:dyDescent="0.25">
      <c r="C122" s="34"/>
    </row>
    <row r="123" spans="3:3" x14ac:dyDescent="0.25">
      <c r="C123" s="34"/>
    </row>
    <row r="124" spans="3:3" x14ac:dyDescent="0.25">
      <c r="C124" s="34"/>
    </row>
    <row r="125" spans="3:3" x14ac:dyDescent="0.25">
      <c r="C125" s="34"/>
    </row>
    <row r="126" spans="3:3" x14ac:dyDescent="0.25">
      <c r="C126" s="34"/>
    </row>
    <row r="127" spans="3:3" x14ac:dyDescent="0.25">
      <c r="C127" s="34"/>
    </row>
    <row r="128" spans="3:3" x14ac:dyDescent="0.25">
      <c r="C128" s="34"/>
    </row>
    <row r="129" spans="3:3" x14ac:dyDescent="0.25">
      <c r="C129" s="34"/>
    </row>
    <row r="130" spans="3:3" x14ac:dyDescent="0.25">
      <c r="C130" s="34"/>
    </row>
    <row r="131" spans="3:3" x14ac:dyDescent="0.25">
      <c r="C131" s="34"/>
    </row>
    <row r="132" spans="3:3" x14ac:dyDescent="0.25">
      <c r="C132" s="34"/>
    </row>
    <row r="133" spans="3:3" x14ac:dyDescent="0.25">
      <c r="C133" s="34"/>
    </row>
    <row r="134" spans="3:3" x14ac:dyDescent="0.25">
      <c r="C134" s="34"/>
    </row>
    <row r="135" spans="3:3" x14ac:dyDescent="0.25">
      <c r="C135" s="34"/>
    </row>
    <row r="136" spans="3:3" x14ac:dyDescent="0.25">
      <c r="C136" s="34"/>
    </row>
    <row r="137" spans="3:3" x14ac:dyDescent="0.25">
      <c r="C137" s="34"/>
    </row>
    <row r="138" spans="3:3" x14ac:dyDescent="0.25">
      <c r="C138" s="34"/>
    </row>
    <row r="139" spans="3:3" x14ac:dyDescent="0.25">
      <c r="C139" s="34"/>
    </row>
    <row r="140" spans="3:3" x14ac:dyDescent="0.25">
      <c r="C140" s="34"/>
    </row>
    <row r="141" spans="3:3" x14ac:dyDescent="0.25">
      <c r="C141" s="34"/>
    </row>
    <row r="142" spans="3:3" x14ac:dyDescent="0.25">
      <c r="C142" s="34"/>
    </row>
    <row r="143" spans="3:3" x14ac:dyDescent="0.25">
      <c r="C143" s="34"/>
    </row>
    <row r="144" spans="3:3" x14ac:dyDescent="0.25">
      <c r="C144" s="34"/>
    </row>
    <row r="145" spans="3:3" x14ac:dyDescent="0.25">
      <c r="C145" s="34"/>
    </row>
    <row r="146" spans="3:3" x14ac:dyDescent="0.25">
      <c r="C146" s="34"/>
    </row>
    <row r="147" spans="3:3" x14ac:dyDescent="0.25">
      <c r="C147" s="34"/>
    </row>
    <row r="148" spans="3:3" x14ac:dyDescent="0.25">
      <c r="C148" s="34"/>
    </row>
    <row r="149" spans="3:3" x14ac:dyDescent="0.25">
      <c r="C149" s="34"/>
    </row>
    <row r="150" spans="3:3" x14ac:dyDescent="0.25">
      <c r="C150" s="34"/>
    </row>
    <row r="151" spans="3:3" x14ac:dyDescent="0.25">
      <c r="C151" s="34"/>
    </row>
    <row r="152" spans="3:3" x14ac:dyDescent="0.25">
      <c r="C152" s="34"/>
    </row>
    <row r="153" spans="3:3" x14ac:dyDescent="0.25">
      <c r="C153" s="34"/>
    </row>
    <row r="154" spans="3:3" x14ac:dyDescent="0.25">
      <c r="C154" s="34"/>
    </row>
    <row r="155" spans="3:3" x14ac:dyDescent="0.25">
      <c r="C155" s="34"/>
    </row>
    <row r="156" spans="3:3" x14ac:dyDescent="0.25">
      <c r="C156" s="34"/>
    </row>
    <row r="157" spans="3:3" x14ac:dyDescent="0.25">
      <c r="C157" s="34"/>
    </row>
    <row r="158" spans="3:3" x14ac:dyDescent="0.25">
      <c r="C158" s="34"/>
    </row>
    <row r="159" spans="3:3" x14ac:dyDescent="0.25">
      <c r="C159" s="34"/>
    </row>
    <row r="160" spans="3:3" x14ac:dyDescent="0.25">
      <c r="C160" s="34"/>
    </row>
    <row r="161" spans="3:3" x14ac:dyDescent="0.25">
      <c r="C161" s="34"/>
    </row>
    <row r="162" spans="3:3" x14ac:dyDescent="0.25">
      <c r="C162" s="34"/>
    </row>
    <row r="163" spans="3:3" x14ac:dyDescent="0.25">
      <c r="C163" s="34"/>
    </row>
    <row r="164" spans="3:3" x14ac:dyDescent="0.25">
      <c r="C164" s="34"/>
    </row>
    <row r="165" spans="3:3" x14ac:dyDescent="0.25">
      <c r="C165" s="34"/>
    </row>
    <row r="166" spans="3:3" x14ac:dyDescent="0.25">
      <c r="C166" s="34"/>
    </row>
    <row r="167" spans="3:3" x14ac:dyDescent="0.25">
      <c r="C167" s="34"/>
    </row>
    <row r="168" spans="3:3" x14ac:dyDescent="0.25">
      <c r="C168" s="34"/>
    </row>
    <row r="169" spans="3:3" x14ac:dyDescent="0.25">
      <c r="C169" s="34"/>
    </row>
    <row r="170" spans="3:3" x14ac:dyDescent="0.25">
      <c r="C170" s="34"/>
    </row>
    <row r="171" spans="3:3" x14ac:dyDescent="0.25">
      <c r="C171" s="34"/>
    </row>
    <row r="172" spans="3:3" x14ac:dyDescent="0.25">
      <c r="C172" s="34"/>
    </row>
    <row r="173" spans="3:3" x14ac:dyDescent="0.25">
      <c r="C173" s="34"/>
    </row>
    <row r="174" spans="3:3" x14ac:dyDescent="0.25">
      <c r="C174" s="34"/>
    </row>
    <row r="175" spans="3:3" x14ac:dyDescent="0.25">
      <c r="C175" s="34"/>
    </row>
    <row r="176" spans="3:3" x14ac:dyDescent="0.25">
      <c r="C176" s="34"/>
    </row>
    <row r="177" spans="3:3" x14ac:dyDescent="0.25">
      <c r="C177" s="34"/>
    </row>
    <row r="178" spans="3:3" x14ac:dyDescent="0.25">
      <c r="C178" s="34"/>
    </row>
    <row r="179" spans="3:3" x14ac:dyDescent="0.25">
      <c r="C179" s="34"/>
    </row>
    <row r="180" spans="3:3" x14ac:dyDescent="0.25">
      <c r="C180" s="34"/>
    </row>
    <row r="181" spans="3:3" x14ac:dyDescent="0.25">
      <c r="C181" s="34"/>
    </row>
    <row r="182" spans="3:3" x14ac:dyDescent="0.25">
      <c r="C182" s="34"/>
    </row>
    <row r="183" spans="3:3" x14ac:dyDescent="0.25">
      <c r="C183" s="34"/>
    </row>
    <row r="184" spans="3:3" x14ac:dyDescent="0.25">
      <c r="C184" s="34"/>
    </row>
    <row r="185" spans="3:3" x14ac:dyDescent="0.25">
      <c r="C185" s="34"/>
    </row>
    <row r="186" spans="3:3" x14ac:dyDescent="0.25">
      <c r="C186" s="34"/>
    </row>
    <row r="187" spans="3:3" x14ac:dyDescent="0.25">
      <c r="C187" s="34"/>
    </row>
    <row r="188" spans="3:3" x14ac:dyDescent="0.25">
      <c r="C188" s="34"/>
    </row>
    <row r="189" spans="3:3" x14ac:dyDescent="0.25">
      <c r="C189" s="34"/>
    </row>
    <row r="190" spans="3:3" x14ac:dyDescent="0.25">
      <c r="C190" s="34"/>
    </row>
    <row r="191" spans="3:3" x14ac:dyDescent="0.25">
      <c r="C191" s="34"/>
    </row>
    <row r="192" spans="3:3" x14ac:dyDescent="0.25">
      <c r="C192" s="34"/>
    </row>
    <row r="193" spans="3:3" x14ac:dyDescent="0.25">
      <c r="C193" s="34"/>
    </row>
    <row r="194" spans="3:3" x14ac:dyDescent="0.25">
      <c r="C194" s="34"/>
    </row>
    <row r="195" spans="3:3" x14ac:dyDescent="0.25">
      <c r="C195" s="34"/>
    </row>
    <row r="196" spans="3:3" x14ac:dyDescent="0.25">
      <c r="C196" s="34"/>
    </row>
    <row r="197" spans="3:3" x14ac:dyDescent="0.25">
      <c r="C197" s="34"/>
    </row>
    <row r="198" spans="3:3" x14ac:dyDescent="0.25">
      <c r="C198" s="34"/>
    </row>
    <row r="199" spans="3:3" x14ac:dyDescent="0.25">
      <c r="C199" s="34"/>
    </row>
    <row r="200" spans="3:3" x14ac:dyDescent="0.25">
      <c r="C200" s="34"/>
    </row>
    <row r="201" spans="3:3" x14ac:dyDescent="0.25">
      <c r="C201" s="34"/>
    </row>
    <row r="202" spans="3:3" x14ac:dyDescent="0.25">
      <c r="C202" s="34"/>
    </row>
    <row r="203" spans="3:3" x14ac:dyDescent="0.25">
      <c r="C203" s="34"/>
    </row>
    <row r="204" spans="3:3" x14ac:dyDescent="0.25">
      <c r="C204" s="34"/>
    </row>
    <row r="205" spans="3:3" x14ac:dyDescent="0.25">
      <c r="C205" s="34"/>
    </row>
    <row r="206" spans="3:3" x14ac:dyDescent="0.25">
      <c r="C206" s="34"/>
    </row>
    <row r="207" spans="3:3" x14ac:dyDescent="0.25">
      <c r="C207" s="34"/>
    </row>
    <row r="208" spans="3:3" x14ac:dyDescent="0.25">
      <c r="C208" s="34"/>
    </row>
    <row r="209" spans="3:3" x14ac:dyDescent="0.25">
      <c r="C209" s="34"/>
    </row>
    <row r="210" spans="3:3" x14ac:dyDescent="0.25">
      <c r="C210" s="34"/>
    </row>
    <row r="211" spans="3:3" x14ac:dyDescent="0.25">
      <c r="C211" s="34"/>
    </row>
    <row r="212" spans="3:3" x14ac:dyDescent="0.25">
      <c r="C212" s="34"/>
    </row>
    <row r="213" spans="3:3" x14ac:dyDescent="0.25">
      <c r="C213" s="34"/>
    </row>
    <row r="214" spans="3:3" x14ac:dyDescent="0.25">
      <c r="C214" s="34"/>
    </row>
    <row r="215" spans="3:3" x14ac:dyDescent="0.25">
      <c r="C215" s="34"/>
    </row>
    <row r="216" spans="3:3" x14ac:dyDescent="0.25">
      <c r="C216" s="34"/>
    </row>
    <row r="217" spans="3:3" x14ac:dyDescent="0.25">
      <c r="C217" s="34"/>
    </row>
    <row r="218" spans="3:3" x14ac:dyDescent="0.25">
      <c r="C218" s="34"/>
    </row>
    <row r="219" spans="3:3" x14ac:dyDescent="0.25">
      <c r="C219" s="34"/>
    </row>
    <row r="220" spans="3:3" x14ac:dyDescent="0.25">
      <c r="C220" s="34"/>
    </row>
    <row r="221" spans="3:3" x14ac:dyDescent="0.25">
      <c r="C221" s="34"/>
    </row>
    <row r="222" spans="3:3" x14ac:dyDescent="0.25">
      <c r="C222" s="34"/>
    </row>
    <row r="223" spans="3:3" x14ac:dyDescent="0.25">
      <c r="C223" s="34"/>
    </row>
    <row r="224" spans="3:3" x14ac:dyDescent="0.25">
      <c r="C224" s="34"/>
    </row>
    <row r="225" spans="3:3" x14ac:dyDescent="0.25">
      <c r="C225" s="34"/>
    </row>
    <row r="226" spans="3:3" x14ac:dyDescent="0.25">
      <c r="C226" s="34"/>
    </row>
    <row r="227" spans="3:3" x14ac:dyDescent="0.25">
      <c r="C227" s="34"/>
    </row>
    <row r="228" spans="3:3" x14ac:dyDescent="0.25">
      <c r="C228" s="34"/>
    </row>
    <row r="229" spans="3:3" x14ac:dyDescent="0.25">
      <c r="C229" s="34"/>
    </row>
    <row r="230" spans="3:3" x14ac:dyDescent="0.25">
      <c r="C230" s="34"/>
    </row>
    <row r="231" spans="3:3" x14ac:dyDescent="0.25">
      <c r="C231" s="34"/>
    </row>
    <row r="232" spans="3:3" x14ac:dyDescent="0.25">
      <c r="C232" s="34"/>
    </row>
    <row r="233" spans="3:3" x14ac:dyDescent="0.25">
      <c r="C233" s="34"/>
    </row>
    <row r="234" spans="3:3" x14ac:dyDescent="0.25">
      <c r="C234" s="34"/>
    </row>
    <row r="235" spans="3:3" x14ac:dyDescent="0.25">
      <c r="C235" s="34"/>
    </row>
    <row r="236" spans="3:3" x14ac:dyDescent="0.25">
      <c r="C236" s="34"/>
    </row>
    <row r="237" spans="3:3" x14ac:dyDescent="0.25">
      <c r="C237" s="34"/>
    </row>
    <row r="238" spans="3:3" x14ac:dyDescent="0.25">
      <c r="C238" s="34"/>
    </row>
    <row r="239" spans="3:3" x14ac:dyDescent="0.25">
      <c r="C239" s="34"/>
    </row>
    <row r="240" spans="3:3" x14ac:dyDescent="0.25">
      <c r="C240" s="34"/>
    </row>
    <row r="241" spans="3:3" x14ac:dyDescent="0.25">
      <c r="C241" s="34"/>
    </row>
    <row r="242" spans="3:3" x14ac:dyDescent="0.25">
      <c r="C242" s="34"/>
    </row>
    <row r="243" spans="3:3" x14ac:dyDescent="0.25">
      <c r="C243" s="34"/>
    </row>
    <row r="244" spans="3:3" x14ac:dyDescent="0.25">
      <c r="C244" s="34"/>
    </row>
    <row r="245" spans="3:3" x14ac:dyDescent="0.25">
      <c r="C245" s="34"/>
    </row>
    <row r="246" spans="3:3" x14ac:dyDescent="0.25">
      <c r="C246" s="34"/>
    </row>
    <row r="247" spans="3:3" x14ac:dyDescent="0.25">
      <c r="C247" s="34"/>
    </row>
    <row r="248" spans="3:3" x14ac:dyDescent="0.25">
      <c r="C248" s="34"/>
    </row>
    <row r="249" spans="3:3" x14ac:dyDescent="0.25">
      <c r="C249" s="34"/>
    </row>
    <row r="250" spans="3:3" x14ac:dyDescent="0.25">
      <c r="C250" s="34"/>
    </row>
    <row r="251" spans="3:3" x14ac:dyDescent="0.25">
      <c r="C251" s="34"/>
    </row>
    <row r="252" spans="3:3" x14ac:dyDescent="0.25">
      <c r="C252" s="34"/>
    </row>
    <row r="253" spans="3:3" x14ac:dyDescent="0.25">
      <c r="C253" s="34"/>
    </row>
    <row r="254" spans="3:3" x14ac:dyDescent="0.25">
      <c r="C254" s="34"/>
    </row>
    <row r="255" spans="3:3" x14ac:dyDescent="0.25">
      <c r="C255" s="34"/>
    </row>
    <row r="256" spans="3:3" x14ac:dyDescent="0.25">
      <c r="C256" s="34"/>
    </row>
    <row r="257" spans="3:3" x14ac:dyDescent="0.25">
      <c r="C257" s="34"/>
    </row>
    <row r="258" spans="3:3" x14ac:dyDescent="0.25">
      <c r="C258" s="34"/>
    </row>
    <row r="259" spans="3:3" x14ac:dyDescent="0.25">
      <c r="C259" s="34"/>
    </row>
    <row r="260" spans="3:3" x14ac:dyDescent="0.25">
      <c r="C260" s="34"/>
    </row>
    <row r="261" spans="3:3" x14ac:dyDescent="0.25">
      <c r="C261" s="34"/>
    </row>
    <row r="262" spans="3:3" x14ac:dyDescent="0.25">
      <c r="C262" s="34"/>
    </row>
    <row r="263" spans="3:3" x14ac:dyDescent="0.25">
      <c r="C263" s="34"/>
    </row>
    <row r="264" spans="3:3" x14ac:dyDescent="0.25">
      <c r="C264" s="34"/>
    </row>
    <row r="265" spans="3:3" x14ac:dyDescent="0.25">
      <c r="C265" s="34"/>
    </row>
    <row r="266" spans="3:3" x14ac:dyDescent="0.25">
      <c r="C266" s="34"/>
    </row>
    <row r="267" spans="3:3" x14ac:dyDescent="0.25">
      <c r="C267" s="34"/>
    </row>
    <row r="268" spans="3:3" x14ac:dyDescent="0.25">
      <c r="C268" s="34"/>
    </row>
    <row r="269" spans="3:3" x14ac:dyDescent="0.25">
      <c r="C269" s="34"/>
    </row>
    <row r="270" spans="3:3" x14ac:dyDescent="0.25">
      <c r="C270" s="34"/>
    </row>
    <row r="271" spans="3:3" x14ac:dyDescent="0.25">
      <c r="C271" s="34"/>
    </row>
    <row r="272" spans="3:3" x14ac:dyDescent="0.25">
      <c r="C272" s="34"/>
    </row>
    <row r="273" spans="3:3" x14ac:dyDescent="0.25">
      <c r="C273" s="34"/>
    </row>
    <row r="274" spans="3:3" x14ac:dyDescent="0.25">
      <c r="C274" s="34"/>
    </row>
    <row r="275" spans="3:3" x14ac:dyDescent="0.25">
      <c r="C275" s="34"/>
    </row>
    <row r="276" spans="3:3" x14ac:dyDescent="0.25">
      <c r="C276" s="34"/>
    </row>
    <row r="277" spans="3:3" x14ac:dyDescent="0.25">
      <c r="C277" s="34"/>
    </row>
    <row r="278" spans="3:3" x14ac:dyDescent="0.25">
      <c r="C278" s="34"/>
    </row>
    <row r="279" spans="3:3" x14ac:dyDescent="0.25">
      <c r="C279" s="34"/>
    </row>
    <row r="280" spans="3:3" x14ac:dyDescent="0.25">
      <c r="C280" s="34"/>
    </row>
    <row r="281" spans="3:3" x14ac:dyDescent="0.25">
      <c r="C281" s="34"/>
    </row>
    <row r="282" spans="3:3" x14ac:dyDescent="0.25">
      <c r="C282" s="34"/>
    </row>
    <row r="283" spans="3:3" x14ac:dyDescent="0.25">
      <c r="C283" s="34"/>
    </row>
    <row r="284" spans="3:3" x14ac:dyDescent="0.25">
      <c r="C284" s="34"/>
    </row>
    <row r="285" spans="3:3" x14ac:dyDescent="0.25">
      <c r="C285" s="34"/>
    </row>
    <row r="286" spans="3:3" x14ac:dyDescent="0.25">
      <c r="C286" s="34"/>
    </row>
    <row r="287" spans="3:3" x14ac:dyDescent="0.25">
      <c r="C287" s="34"/>
    </row>
    <row r="288" spans="3:3" x14ac:dyDescent="0.25">
      <c r="C288" s="34"/>
    </row>
    <row r="289" spans="3:3" x14ac:dyDescent="0.25">
      <c r="C289" s="34"/>
    </row>
    <row r="290" spans="3:3" x14ac:dyDescent="0.25">
      <c r="C290" s="34"/>
    </row>
    <row r="291" spans="3:3" x14ac:dyDescent="0.25">
      <c r="C291" s="34"/>
    </row>
    <row r="292" spans="3:3" x14ac:dyDescent="0.25">
      <c r="C292" s="34"/>
    </row>
    <row r="293" spans="3:3" x14ac:dyDescent="0.25">
      <c r="C293" s="34"/>
    </row>
    <row r="294" spans="3:3" x14ac:dyDescent="0.25">
      <c r="C294" s="34"/>
    </row>
    <row r="295" spans="3:3" x14ac:dyDescent="0.25">
      <c r="C295" s="34"/>
    </row>
    <row r="296" spans="3:3" x14ac:dyDescent="0.25">
      <c r="C296" s="34"/>
    </row>
    <row r="297" spans="3:3" x14ac:dyDescent="0.25">
      <c r="C297" s="34"/>
    </row>
    <row r="298" spans="3:3" x14ac:dyDescent="0.25">
      <c r="C298" s="34"/>
    </row>
    <row r="299" spans="3:3" x14ac:dyDescent="0.25">
      <c r="C299" s="34"/>
    </row>
    <row r="300" spans="3:3" x14ac:dyDescent="0.25">
      <c r="C300" s="34"/>
    </row>
    <row r="301" spans="3:3" x14ac:dyDescent="0.25">
      <c r="C301" s="34"/>
    </row>
    <row r="302" spans="3:3" x14ac:dyDescent="0.25">
      <c r="C302" s="34"/>
    </row>
    <row r="303" spans="3:3" x14ac:dyDescent="0.25">
      <c r="C303" s="34"/>
    </row>
    <row r="304" spans="3:3" x14ac:dyDescent="0.25">
      <c r="C304" s="34"/>
    </row>
    <row r="305" spans="3:3" x14ac:dyDescent="0.25">
      <c r="C305" s="34"/>
    </row>
    <row r="306" spans="3:3" x14ac:dyDescent="0.25">
      <c r="C306" s="34"/>
    </row>
    <row r="307" spans="3:3" x14ac:dyDescent="0.25">
      <c r="C307" s="34"/>
    </row>
    <row r="308" spans="3:3" x14ac:dyDescent="0.25">
      <c r="C308" s="34"/>
    </row>
    <row r="309" spans="3:3" x14ac:dyDescent="0.25">
      <c r="C309" s="34"/>
    </row>
    <row r="310" spans="3:3" x14ac:dyDescent="0.25">
      <c r="C310" s="34"/>
    </row>
    <row r="311" spans="3:3" x14ac:dyDescent="0.25">
      <c r="C311" s="34"/>
    </row>
    <row r="312" spans="3:3" x14ac:dyDescent="0.25">
      <c r="C312" s="34"/>
    </row>
    <row r="313" spans="3:3" x14ac:dyDescent="0.25">
      <c r="C313" s="34"/>
    </row>
    <row r="314" spans="3:3" x14ac:dyDescent="0.25">
      <c r="C314" s="34"/>
    </row>
    <row r="315" spans="3:3" x14ac:dyDescent="0.25">
      <c r="C315" s="34"/>
    </row>
    <row r="316" spans="3:3" x14ac:dyDescent="0.25">
      <c r="C316" s="34"/>
    </row>
    <row r="317" spans="3:3" x14ac:dyDescent="0.25">
      <c r="C317" s="34"/>
    </row>
    <row r="318" spans="3:3" x14ac:dyDescent="0.25">
      <c r="C318" s="34"/>
    </row>
    <row r="319" spans="3:3" x14ac:dyDescent="0.25">
      <c r="C319" s="34"/>
    </row>
    <row r="320" spans="3:3" x14ac:dyDescent="0.25">
      <c r="C320" s="34"/>
    </row>
    <row r="321" spans="3:3" x14ac:dyDescent="0.25">
      <c r="C321" s="34"/>
    </row>
    <row r="322" spans="3:3" x14ac:dyDescent="0.25">
      <c r="C322" s="34"/>
    </row>
    <row r="323" spans="3:3" x14ac:dyDescent="0.25">
      <c r="C323" s="34"/>
    </row>
    <row r="324" spans="3:3" x14ac:dyDescent="0.25">
      <c r="C324" s="34"/>
    </row>
    <row r="325" spans="3:3" x14ac:dyDescent="0.25">
      <c r="C325" s="34"/>
    </row>
    <row r="326" spans="3:3" x14ac:dyDescent="0.25">
      <c r="C326" s="34"/>
    </row>
    <row r="327" spans="3:3" x14ac:dyDescent="0.25">
      <c r="C327" s="34"/>
    </row>
    <row r="328" spans="3:3" x14ac:dyDescent="0.25">
      <c r="C328" s="34"/>
    </row>
    <row r="329" spans="3:3" x14ac:dyDescent="0.25">
      <c r="C329" s="34"/>
    </row>
    <row r="330" spans="3:3" x14ac:dyDescent="0.25">
      <c r="C330" s="34"/>
    </row>
    <row r="331" spans="3:3" x14ac:dyDescent="0.25">
      <c r="C331" s="34"/>
    </row>
    <row r="332" spans="3:3" x14ac:dyDescent="0.25">
      <c r="C332" s="34"/>
    </row>
    <row r="333" spans="3:3" x14ac:dyDescent="0.25">
      <c r="C333" s="34"/>
    </row>
    <row r="334" spans="3:3" x14ac:dyDescent="0.25">
      <c r="C334" s="34"/>
    </row>
    <row r="335" spans="3:3" x14ac:dyDescent="0.25">
      <c r="C335" s="34"/>
    </row>
    <row r="336" spans="3:3" x14ac:dyDescent="0.25">
      <c r="C336" s="34"/>
    </row>
    <row r="337" spans="3:3" x14ac:dyDescent="0.25">
      <c r="C337" s="34"/>
    </row>
    <row r="338" spans="3:3" x14ac:dyDescent="0.25">
      <c r="C338" s="34"/>
    </row>
    <row r="339" spans="3:3" x14ac:dyDescent="0.25">
      <c r="C339" s="34"/>
    </row>
    <row r="340" spans="3:3" x14ac:dyDescent="0.25">
      <c r="C340" s="34"/>
    </row>
    <row r="341" spans="3:3" x14ac:dyDescent="0.25">
      <c r="C341" s="34"/>
    </row>
    <row r="342" spans="3:3" x14ac:dyDescent="0.25">
      <c r="C342" s="34"/>
    </row>
    <row r="343" spans="3:3" x14ac:dyDescent="0.25">
      <c r="C343" s="34"/>
    </row>
    <row r="344" spans="3:3" x14ac:dyDescent="0.25">
      <c r="C344" s="34"/>
    </row>
    <row r="345" spans="3:3" x14ac:dyDescent="0.25">
      <c r="C345" s="34"/>
    </row>
    <row r="346" spans="3:3" x14ac:dyDescent="0.25">
      <c r="C346" s="34"/>
    </row>
    <row r="347" spans="3:3" x14ac:dyDescent="0.25">
      <c r="C347" s="34"/>
    </row>
    <row r="348" spans="3:3" x14ac:dyDescent="0.25">
      <c r="C348" s="34"/>
    </row>
    <row r="349" spans="3:3" x14ac:dyDescent="0.25">
      <c r="C349" s="34"/>
    </row>
    <row r="350" spans="3:3" x14ac:dyDescent="0.25">
      <c r="C350" s="34"/>
    </row>
    <row r="351" spans="3:3" x14ac:dyDescent="0.25">
      <c r="C351" s="34"/>
    </row>
    <row r="352" spans="3:3" x14ac:dyDescent="0.25">
      <c r="C352" s="34"/>
    </row>
    <row r="353" spans="3:3" x14ac:dyDescent="0.25">
      <c r="C353" s="34"/>
    </row>
    <row r="354" spans="3:3" x14ac:dyDescent="0.25">
      <c r="C354" s="34"/>
    </row>
    <row r="355" spans="3:3" x14ac:dyDescent="0.25">
      <c r="C355" s="34"/>
    </row>
    <row r="356" spans="3:3" x14ac:dyDescent="0.25">
      <c r="C356" s="34"/>
    </row>
    <row r="357" spans="3:3" x14ac:dyDescent="0.25">
      <c r="C357" s="34"/>
    </row>
    <row r="358" spans="3:3" x14ac:dyDescent="0.25">
      <c r="C358" s="34"/>
    </row>
    <row r="359" spans="3:3" x14ac:dyDescent="0.25">
      <c r="C359" s="34"/>
    </row>
    <row r="360" spans="3:3" x14ac:dyDescent="0.25">
      <c r="C360" s="34"/>
    </row>
    <row r="361" spans="3:3" x14ac:dyDescent="0.25">
      <c r="C361" s="34"/>
    </row>
    <row r="362" spans="3:3" x14ac:dyDescent="0.25">
      <c r="C362" s="34"/>
    </row>
    <row r="363" spans="3:3" x14ac:dyDescent="0.25">
      <c r="C363" s="34"/>
    </row>
    <row r="364" spans="3:3" x14ac:dyDescent="0.25">
      <c r="C364" s="34"/>
    </row>
    <row r="365" spans="3:3" x14ac:dyDescent="0.25">
      <c r="C365" s="34"/>
    </row>
    <row r="366" spans="3:3" x14ac:dyDescent="0.25">
      <c r="C366" s="34"/>
    </row>
    <row r="367" spans="3:3" x14ac:dyDescent="0.25">
      <c r="C367" s="34"/>
    </row>
    <row r="368" spans="3:3" x14ac:dyDescent="0.25">
      <c r="C368" s="34"/>
    </row>
    <row r="369" spans="3:3" x14ac:dyDescent="0.25">
      <c r="C369" s="34"/>
    </row>
    <row r="370" spans="3:3" x14ac:dyDescent="0.25">
      <c r="C370" s="34"/>
    </row>
    <row r="371" spans="3:3" x14ac:dyDescent="0.25">
      <c r="C371" s="34"/>
    </row>
    <row r="372" spans="3:3" x14ac:dyDescent="0.25">
      <c r="C372" s="34"/>
    </row>
    <row r="373" spans="3:3" x14ac:dyDescent="0.25">
      <c r="C373" s="34"/>
    </row>
    <row r="374" spans="3:3" x14ac:dyDescent="0.25">
      <c r="C374" s="34"/>
    </row>
    <row r="375" spans="3:3" x14ac:dyDescent="0.25">
      <c r="C375" s="34"/>
    </row>
    <row r="376" spans="3:3" x14ac:dyDescent="0.25">
      <c r="C376" s="34"/>
    </row>
    <row r="377" spans="3:3" x14ac:dyDescent="0.25">
      <c r="C377" s="34"/>
    </row>
    <row r="378" spans="3:3" x14ac:dyDescent="0.25">
      <c r="C378" s="34"/>
    </row>
    <row r="379" spans="3:3" x14ac:dyDescent="0.25">
      <c r="C379" s="34"/>
    </row>
    <row r="380" spans="3:3" x14ac:dyDescent="0.25">
      <c r="C380" s="34"/>
    </row>
    <row r="381" spans="3:3" x14ac:dyDescent="0.25">
      <c r="C381" s="34"/>
    </row>
    <row r="382" spans="3:3" x14ac:dyDescent="0.25">
      <c r="C382" s="34"/>
    </row>
    <row r="383" spans="3:3" x14ac:dyDescent="0.25">
      <c r="C383" s="34"/>
    </row>
    <row r="384" spans="3:3" x14ac:dyDescent="0.25">
      <c r="C384" s="34"/>
    </row>
    <row r="385" spans="3:3" x14ac:dyDescent="0.25">
      <c r="C385" s="34"/>
    </row>
    <row r="386" spans="3:3" x14ac:dyDescent="0.25">
      <c r="C386" s="34"/>
    </row>
    <row r="387" spans="3:3" x14ac:dyDescent="0.25">
      <c r="C387" s="34"/>
    </row>
    <row r="388" spans="3:3" x14ac:dyDescent="0.25">
      <c r="C388" s="34"/>
    </row>
    <row r="389" spans="3:3" x14ac:dyDescent="0.25">
      <c r="C389" s="34"/>
    </row>
    <row r="390" spans="3:3" x14ac:dyDescent="0.25">
      <c r="C390" s="34"/>
    </row>
    <row r="391" spans="3:3" x14ac:dyDescent="0.25">
      <c r="C391" s="34"/>
    </row>
    <row r="392" spans="3:3" x14ac:dyDescent="0.25">
      <c r="C392" s="34"/>
    </row>
    <row r="393" spans="3:3" x14ac:dyDescent="0.25">
      <c r="C393" s="34"/>
    </row>
    <row r="394" spans="3:3" x14ac:dyDescent="0.25">
      <c r="C394" s="34"/>
    </row>
    <row r="395" spans="3:3" x14ac:dyDescent="0.25">
      <c r="C395" s="34"/>
    </row>
    <row r="396" spans="3:3" x14ac:dyDescent="0.25">
      <c r="C396" s="34"/>
    </row>
    <row r="397" spans="3:3" x14ac:dyDescent="0.25">
      <c r="C397" s="34"/>
    </row>
    <row r="398" spans="3:3" x14ac:dyDescent="0.25">
      <c r="C398" s="34"/>
    </row>
    <row r="399" spans="3:3" x14ac:dyDescent="0.25">
      <c r="C399" s="34"/>
    </row>
    <row r="400" spans="3:3" x14ac:dyDescent="0.25">
      <c r="C400" s="34"/>
    </row>
    <row r="401" spans="3:3" x14ac:dyDescent="0.25">
      <c r="C401" s="34"/>
    </row>
    <row r="402" spans="3:3" x14ac:dyDescent="0.25">
      <c r="C402" s="34"/>
    </row>
    <row r="403" spans="3:3" x14ac:dyDescent="0.25">
      <c r="C403" s="34"/>
    </row>
    <row r="404" spans="3:3" x14ac:dyDescent="0.25">
      <c r="C404" s="34"/>
    </row>
    <row r="405" spans="3:3" x14ac:dyDescent="0.25">
      <c r="C405" s="34"/>
    </row>
    <row r="406" spans="3:3" x14ac:dyDescent="0.25">
      <c r="C406" s="34"/>
    </row>
    <row r="407" spans="3:3" x14ac:dyDescent="0.25">
      <c r="C407" s="34"/>
    </row>
    <row r="408" spans="3:3" x14ac:dyDescent="0.25">
      <c r="C408" s="34"/>
    </row>
    <row r="409" spans="3:3" x14ac:dyDescent="0.25">
      <c r="C409" s="34"/>
    </row>
    <row r="410" spans="3:3" x14ac:dyDescent="0.25">
      <c r="C410" s="34"/>
    </row>
    <row r="411" spans="3:3" x14ac:dyDescent="0.25">
      <c r="C411" s="34"/>
    </row>
    <row r="412" spans="3:3" x14ac:dyDescent="0.25">
      <c r="C412" s="34"/>
    </row>
    <row r="413" spans="3:3" x14ac:dyDescent="0.25">
      <c r="C413" s="34"/>
    </row>
    <row r="414" spans="3:3" x14ac:dyDescent="0.25">
      <c r="C414" s="34"/>
    </row>
    <row r="415" spans="3:3" x14ac:dyDescent="0.25">
      <c r="C415" s="34"/>
    </row>
    <row r="416" spans="3:3" x14ac:dyDescent="0.25">
      <c r="C416" s="34"/>
    </row>
    <row r="417" spans="3:3" x14ac:dyDescent="0.25">
      <c r="C417" s="34"/>
    </row>
    <row r="418" spans="3:3" x14ac:dyDescent="0.25">
      <c r="C418" s="34"/>
    </row>
    <row r="419" spans="3:3" x14ac:dyDescent="0.25">
      <c r="C419" s="34"/>
    </row>
    <row r="420" spans="3:3" x14ac:dyDescent="0.25">
      <c r="C420" s="34"/>
    </row>
    <row r="421" spans="3:3" x14ac:dyDescent="0.25">
      <c r="C421" s="34"/>
    </row>
    <row r="422" spans="3:3" x14ac:dyDescent="0.25">
      <c r="C422" s="34"/>
    </row>
    <row r="423" spans="3:3" x14ac:dyDescent="0.25">
      <c r="C423" s="34"/>
    </row>
    <row r="424" spans="3:3" x14ac:dyDescent="0.25">
      <c r="C424" s="34"/>
    </row>
    <row r="425" spans="3:3" x14ac:dyDescent="0.25">
      <c r="C425" s="34"/>
    </row>
    <row r="426" spans="3:3" x14ac:dyDescent="0.25">
      <c r="C426" s="34"/>
    </row>
    <row r="427" spans="3:3" x14ac:dyDescent="0.25">
      <c r="C427" s="34"/>
    </row>
    <row r="428" spans="3:3" x14ac:dyDescent="0.25">
      <c r="C428" s="34"/>
    </row>
    <row r="429" spans="3:3" x14ac:dyDescent="0.25">
      <c r="C429" s="34"/>
    </row>
    <row r="430" spans="3:3" x14ac:dyDescent="0.25">
      <c r="C430" s="34"/>
    </row>
    <row r="431" spans="3:3" x14ac:dyDescent="0.25">
      <c r="C431" s="34"/>
    </row>
    <row r="432" spans="3:3" x14ac:dyDescent="0.25">
      <c r="C432" s="34"/>
    </row>
    <row r="433" spans="3:3" x14ac:dyDescent="0.25">
      <c r="C433" s="34"/>
    </row>
    <row r="434" spans="3:3" x14ac:dyDescent="0.25">
      <c r="C434" s="34"/>
    </row>
    <row r="435" spans="3:3" x14ac:dyDescent="0.25">
      <c r="C435" s="34"/>
    </row>
    <row r="436" spans="3:3" x14ac:dyDescent="0.25">
      <c r="C436" s="34"/>
    </row>
    <row r="437" spans="3:3" x14ac:dyDescent="0.25">
      <c r="C437" s="34"/>
    </row>
    <row r="438" spans="3:3" x14ac:dyDescent="0.25">
      <c r="C438" s="34"/>
    </row>
    <row r="439" spans="3:3" x14ac:dyDescent="0.25">
      <c r="C439" s="34"/>
    </row>
    <row r="440" spans="3:3" x14ac:dyDescent="0.25">
      <c r="C440" s="34"/>
    </row>
    <row r="441" spans="3:3" x14ac:dyDescent="0.25">
      <c r="C441" s="34"/>
    </row>
    <row r="442" spans="3:3" x14ac:dyDescent="0.25">
      <c r="C442" s="34"/>
    </row>
    <row r="443" spans="3:3" x14ac:dyDescent="0.25">
      <c r="C443" s="34"/>
    </row>
    <row r="444" spans="3:3" x14ac:dyDescent="0.25">
      <c r="C444" s="34"/>
    </row>
    <row r="445" spans="3:3" x14ac:dyDescent="0.25">
      <c r="C445" s="34"/>
    </row>
    <row r="446" spans="3:3" x14ac:dyDescent="0.25">
      <c r="C446" s="34"/>
    </row>
    <row r="447" spans="3:3" x14ac:dyDescent="0.25">
      <c r="C447" s="34"/>
    </row>
    <row r="448" spans="3:3" x14ac:dyDescent="0.25">
      <c r="C448" s="34"/>
    </row>
    <row r="449" spans="3:3" x14ac:dyDescent="0.25">
      <c r="C449" s="34"/>
    </row>
    <row r="450" spans="3:3" x14ac:dyDescent="0.25">
      <c r="C450" s="34"/>
    </row>
    <row r="451" spans="3:3" x14ac:dyDescent="0.25">
      <c r="C451" s="34"/>
    </row>
    <row r="452" spans="3:3" x14ac:dyDescent="0.25">
      <c r="C452" s="34"/>
    </row>
    <row r="453" spans="3:3" x14ac:dyDescent="0.25">
      <c r="C453" s="34"/>
    </row>
    <row r="454" spans="3:3" x14ac:dyDescent="0.25">
      <c r="C454" s="34"/>
    </row>
    <row r="455" spans="3:3" x14ac:dyDescent="0.25">
      <c r="C455" s="34"/>
    </row>
    <row r="456" spans="3:3" x14ac:dyDescent="0.25">
      <c r="C456" s="34"/>
    </row>
    <row r="457" spans="3:3" x14ac:dyDescent="0.25">
      <c r="C457" s="34"/>
    </row>
    <row r="458" spans="3:3" x14ac:dyDescent="0.25">
      <c r="C458" s="34"/>
    </row>
    <row r="459" spans="3:3" x14ac:dyDescent="0.25">
      <c r="C459" s="34"/>
    </row>
    <row r="460" spans="3:3" x14ac:dyDescent="0.25">
      <c r="C460" s="34"/>
    </row>
    <row r="461" spans="3:3" x14ac:dyDescent="0.25">
      <c r="C461" s="34"/>
    </row>
    <row r="462" spans="3:3" x14ac:dyDescent="0.25">
      <c r="C462" s="34"/>
    </row>
    <row r="463" spans="3:3" x14ac:dyDescent="0.25">
      <c r="C463" s="34"/>
    </row>
    <row r="464" spans="3:3" x14ac:dyDescent="0.25">
      <c r="C464" s="34"/>
    </row>
    <row r="465" spans="3:3" x14ac:dyDescent="0.25">
      <c r="C465" s="34"/>
    </row>
    <row r="466" spans="3:3" x14ac:dyDescent="0.25">
      <c r="C466" s="34"/>
    </row>
    <row r="467" spans="3:3" x14ac:dyDescent="0.25">
      <c r="C467" s="34"/>
    </row>
    <row r="468" spans="3:3" x14ac:dyDescent="0.25">
      <c r="C468" s="34"/>
    </row>
    <row r="469" spans="3:3" x14ac:dyDescent="0.25">
      <c r="C469" s="34"/>
    </row>
    <row r="470" spans="3:3" x14ac:dyDescent="0.25">
      <c r="C470" s="34"/>
    </row>
    <row r="471" spans="3:3" x14ac:dyDescent="0.25">
      <c r="C471" s="34"/>
    </row>
    <row r="472" spans="3:3" x14ac:dyDescent="0.25">
      <c r="C472" s="34"/>
    </row>
    <row r="473" spans="3:3" x14ac:dyDescent="0.25">
      <c r="C473" s="34"/>
    </row>
    <row r="474" spans="3:3" x14ac:dyDescent="0.25">
      <c r="C474" s="34"/>
    </row>
    <row r="475" spans="3:3" x14ac:dyDescent="0.25">
      <c r="C475" s="34"/>
    </row>
    <row r="476" spans="3:3" x14ac:dyDescent="0.25">
      <c r="C476" s="34"/>
    </row>
    <row r="477" spans="3:3" x14ac:dyDescent="0.25">
      <c r="C477" s="34"/>
    </row>
    <row r="478" spans="3:3" x14ac:dyDescent="0.25">
      <c r="C478" s="34"/>
    </row>
    <row r="479" spans="3:3" x14ac:dyDescent="0.25">
      <c r="C479" s="34"/>
    </row>
    <row r="480" spans="3:3" x14ac:dyDescent="0.25">
      <c r="C480" s="34"/>
    </row>
    <row r="481" spans="3:3" x14ac:dyDescent="0.25">
      <c r="C481" s="34"/>
    </row>
    <row r="482" spans="3:3" x14ac:dyDescent="0.25">
      <c r="C482" s="34"/>
    </row>
    <row r="483" spans="3:3" x14ac:dyDescent="0.25">
      <c r="C483" s="34"/>
    </row>
    <row r="484" spans="3:3" x14ac:dyDescent="0.25">
      <c r="C484" s="34"/>
    </row>
    <row r="485" spans="3:3" x14ac:dyDescent="0.25">
      <c r="C485" s="34"/>
    </row>
    <row r="486" spans="3:3" x14ac:dyDescent="0.25">
      <c r="C486" s="34"/>
    </row>
    <row r="487" spans="3:3" x14ac:dyDescent="0.25">
      <c r="C487" s="34"/>
    </row>
    <row r="488" spans="3:3" x14ac:dyDescent="0.25">
      <c r="C488" s="34"/>
    </row>
    <row r="489" spans="3:3" x14ac:dyDescent="0.25">
      <c r="C489" s="34"/>
    </row>
    <row r="490" spans="3:3" x14ac:dyDescent="0.25">
      <c r="C490" s="34"/>
    </row>
    <row r="491" spans="3:3" x14ac:dyDescent="0.25">
      <c r="C491" s="34"/>
    </row>
    <row r="492" spans="3:3" x14ac:dyDescent="0.25">
      <c r="C492" s="34"/>
    </row>
    <row r="493" spans="3:3" x14ac:dyDescent="0.25">
      <c r="C493" s="34"/>
    </row>
    <row r="494" spans="3:3" x14ac:dyDescent="0.25">
      <c r="C494" s="34"/>
    </row>
    <row r="495" spans="3:3" x14ac:dyDescent="0.25">
      <c r="C495" s="34"/>
    </row>
    <row r="496" spans="3:3" x14ac:dyDescent="0.25">
      <c r="C496" s="34"/>
    </row>
    <row r="497" spans="3:3" x14ac:dyDescent="0.25">
      <c r="C497" s="34"/>
    </row>
    <row r="498" spans="3:3" x14ac:dyDescent="0.25">
      <c r="C498" s="34"/>
    </row>
    <row r="499" spans="3:3" x14ac:dyDescent="0.25">
      <c r="C499" s="34"/>
    </row>
    <row r="500" spans="3:3" x14ac:dyDescent="0.25">
      <c r="C500" s="34"/>
    </row>
    <row r="501" spans="3:3" x14ac:dyDescent="0.25">
      <c r="C501" s="34"/>
    </row>
    <row r="502" spans="3:3" x14ac:dyDescent="0.25">
      <c r="C502" s="34"/>
    </row>
    <row r="503" spans="3:3" x14ac:dyDescent="0.25">
      <c r="C503" s="34"/>
    </row>
    <row r="504" spans="3:3" x14ac:dyDescent="0.25">
      <c r="C504" s="34"/>
    </row>
    <row r="505" spans="3:3" x14ac:dyDescent="0.25">
      <c r="C505" s="34"/>
    </row>
    <row r="506" spans="3:3" x14ac:dyDescent="0.25">
      <c r="C506" s="34"/>
    </row>
    <row r="507" spans="3:3" x14ac:dyDescent="0.25">
      <c r="C507" s="34"/>
    </row>
    <row r="508" spans="3:3" x14ac:dyDescent="0.25">
      <c r="C508" s="34"/>
    </row>
    <row r="509" spans="3:3" x14ac:dyDescent="0.25">
      <c r="C509" s="34"/>
    </row>
    <row r="510" spans="3:3" x14ac:dyDescent="0.25">
      <c r="C510" s="34"/>
    </row>
    <row r="511" spans="3:3" x14ac:dyDescent="0.25">
      <c r="C511" s="34"/>
    </row>
    <row r="512" spans="3:3" x14ac:dyDescent="0.25">
      <c r="C512" s="34"/>
    </row>
    <row r="513" spans="3:3" x14ac:dyDescent="0.25">
      <c r="C513" s="34"/>
    </row>
    <row r="514" spans="3:3" x14ac:dyDescent="0.25">
      <c r="C514" s="34"/>
    </row>
    <row r="515" spans="3:3" x14ac:dyDescent="0.25">
      <c r="C515" s="34"/>
    </row>
    <row r="516" spans="3:3" x14ac:dyDescent="0.25">
      <c r="C516" s="34"/>
    </row>
    <row r="517" spans="3:3" x14ac:dyDescent="0.25">
      <c r="C517" s="34"/>
    </row>
    <row r="518" spans="3:3" x14ac:dyDescent="0.25">
      <c r="C518" s="34"/>
    </row>
    <row r="519" spans="3:3" x14ac:dyDescent="0.25">
      <c r="C519" s="34"/>
    </row>
    <row r="520" spans="3:3" x14ac:dyDescent="0.25">
      <c r="C520" s="34"/>
    </row>
    <row r="521" spans="3:3" x14ac:dyDescent="0.25">
      <c r="C521" s="34"/>
    </row>
    <row r="522" spans="3:3" x14ac:dyDescent="0.25">
      <c r="C522" s="34"/>
    </row>
    <row r="523" spans="3:3" x14ac:dyDescent="0.25">
      <c r="C523" s="34"/>
    </row>
    <row r="524" spans="3:3" x14ac:dyDescent="0.25">
      <c r="C524" s="34"/>
    </row>
    <row r="525" spans="3:3" x14ac:dyDescent="0.25">
      <c r="C525" s="34"/>
    </row>
    <row r="526" spans="3:3" x14ac:dyDescent="0.25">
      <c r="C526" s="34"/>
    </row>
    <row r="527" spans="3:3" x14ac:dyDescent="0.25">
      <c r="C527" s="34"/>
    </row>
    <row r="528" spans="3:3" x14ac:dyDescent="0.25">
      <c r="C528" s="34"/>
    </row>
    <row r="529" spans="3:3" x14ac:dyDescent="0.25">
      <c r="C529" s="34"/>
    </row>
    <row r="530" spans="3:3" x14ac:dyDescent="0.25">
      <c r="C530" s="34"/>
    </row>
    <row r="531" spans="3:3" x14ac:dyDescent="0.25">
      <c r="C531" s="34"/>
    </row>
    <row r="532" spans="3:3" x14ac:dyDescent="0.25">
      <c r="C532" s="34"/>
    </row>
    <row r="533" spans="3:3" x14ac:dyDescent="0.25">
      <c r="C533" s="34"/>
    </row>
    <row r="534" spans="3:3" x14ac:dyDescent="0.25">
      <c r="C534" s="34"/>
    </row>
    <row r="535" spans="3:3" x14ac:dyDescent="0.25">
      <c r="C535" s="34"/>
    </row>
    <row r="536" spans="3:3" x14ac:dyDescent="0.25">
      <c r="C536" s="34"/>
    </row>
    <row r="537" spans="3:3" x14ac:dyDescent="0.25">
      <c r="C537" s="34"/>
    </row>
    <row r="538" spans="3:3" x14ac:dyDescent="0.25">
      <c r="C538" s="34"/>
    </row>
    <row r="539" spans="3:3" x14ac:dyDescent="0.25">
      <c r="C539" s="34"/>
    </row>
    <row r="540" spans="3:3" x14ac:dyDescent="0.25">
      <c r="C540" s="34"/>
    </row>
    <row r="541" spans="3:3" x14ac:dyDescent="0.25">
      <c r="C541" s="34"/>
    </row>
    <row r="542" spans="3:3" x14ac:dyDescent="0.25">
      <c r="C542" s="34"/>
    </row>
    <row r="543" spans="3:3" x14ac:dyDescent="0.25">
      <c r="C543" s="34"/>
    </row>
    <row r="544" spans="3:3" x14ac:dyDescent="0.25">
      <c r="C544" s="34"/>
    </row>
    <row r="545" spans="3:3" x14ac:dyDescent="0.25">
      <c r="C545" s="34"/>
    </row>
    <row r="546" spans="3:3" x14ac:dyDescent="0.25">
      <c r="C546" s="34"/>
    </row>
    <row r="547" spans="3:3" x14ac:dyDescent="0.25">
      <c r="C547" s="34"/>
    </row>
    <row r="548" spans="3:3" x14ac:dyDescent="0.25">
      <c r="C548" s="34"/>
    </row>
    <row r="549" spans="3:3" x14ac:dyDescent="0.25">
      <c r="C549" s="34"/>
    </row>
    <row r="550" spans="3:3" x14ac:dyDescent="0.25">
      <c r="C550" s="34"/>
    </row>
    <row r="551" spans="3:3" x14ac:dyDescent="0.25">
      <c r="C551" s="34"/>
    </row>
    <row r="552" spans="3:3" x14ac:dyDescent="0.25">
      <c r="C552" s="34"/>
    </row>
    <row r="553" spans="3:3" x14ac:dyDescent="0.25">
      <c r="C553" s="34"/>
    </row>
    <row r="554" spans="3:3" x14ac:dyDescent="0.25">
      <c r="C554" s="34"/>
    </row>
    <row r="555" spans="3:3" x14ac:dyDescent="0.25">
      <c r="C555" s="34"/>
    </row>
    <row r="556" spans="3:3" x14ac:dyDescent="0.25">
      <c r="C556" s="34"/>
    </row>
    <row r="557" spans="3:3" x14ac:dyDescent="0.25">
      <c r="C557" s="34"/>
    </row>
    <row r="558" spans="3:3" x14ac:dyDescent="0.25">
      <c r="C558" s="34"/>
    </row>
    <row r="559" spans="3:3" x14ac:dyDescent="0.25">
      <c r="C559" s="34"/>
    </row>
    <row r="560" spans="3:3" x14ac:dyDescent="0.25">
      <c r="C560" s="34"/>
    </row>
    <row r="561" spans="3:3" x14ac:dyDescent="0.25">
      <c r="C561" s="34"/>
    </row>
    <row r="562" spans="3:3" x14ac:dyDescent="0.25">
      <c r="C562" s="34"/>
    </row>
    <row r="563" spans="3:3" x14ac:dyDescent="0.25">
      <c r="C563" s="34"/>
    </row>
    <row r="564" spans="3:3" x14ac:dyDescent="0.25">
      <c r="C564" s="34"/>
    </row>
    <row r="565" spans="3:3" x14ac:dyDescent="0.25">
      <c r="C565" s="34"/>
    </row>
    <row r="566" spans="3:3" x14ac:dyDescent="0.25">
      <c r="C566" s="34"/>
    </row>
    <row r="567" spans="3:3" x14ac:dyDescent="0.25">
      <c r="C567" s="34"/>
    </row>
    <row r="568" spans="3:3" x14ac:dyDescent="0.25">
      <c r="C568" s="34"/>
    </row>
    <row r="569" spans="3:3" x14ac:dyDescent="0.25">
      <c r="C569" s="34"/>
    </row>
    <row r="570" spans="3:3" x14ac:dyDescent="0.25">
      <c r="C570" s="34"/>
    </row>
    <row r="571" spans="3:3" x14ac:dyDescent="0.25">
      <c r="C571" s="34"/>
    </row>
    <row r="572" spans="3:3" x14ac:dyDescent="0.25">
      <c r="C572" s="34"/>
    </row>
    <row r="573" spans="3:3" x14ac:dyDescent="0.25">
      <c r="C573" s="34"/>
    </row>
    <row r="574" spans="3:3" x14ac:dyDescent="0.25">
      <c r="C574" s="34"/>
    </row>
    <row r="575" spans="3:3" x14ac:dyDescent="0.25">
      <c r="C575" s="34"/>
    </row>
    <row r="576" spans="3:3" x14ac:dyDescent="0.25">
      <c r="C576" s="34"/>
    </row>
    <row r="577" spans="3:3" x14ac:dyDescent="0.25">
      <c r="C577" s="34"/>
    </row>
    <row r="578" spans="3:3" x14ac:dyDescent="0.25">
      <c r="C578" s="34"/>
    </row>
    <row r="579" spans="3:3" x14ac:dyDescent="0.25">
      <c r="C579" s="34"/>
    </row>
    <row r="580" spans="3:3" x14ac:dyDescent="0.25">
      <c r="C580" s="34"/>
    </row>
    <row r="581" spans="3:3" x14ac:dyDescent="0.25">
      <c r="C581" s="34"/>
    </row>
    <row r="582" spans="3:3" x14ac:dyDescent="0.25">
      <c r="C582" s="34"/>
    </row>
    <row r="583" spans="3:3" x14ac:dyDescent="0.25">
      <c r="C583" s="34"/>
    </row>
    <row r="584" spans="3:3" x14ac:dyDescent="0.25">
      <c r="C584" s="34"/>
    </row>
    <row r="585" spans="3:3" x14ac:dyDescent="0.25">
      <c r="C585" s="34"/>
    </row>
    <row r="586" spans="3:3" x14ac:dyDescent="0.25">
      <c r="C586" s="34"/>
    </row>
    <row r="587" spans="3:3" x14ac:dyDescent="0.25">
      <c r="C587" s="34"/>
    </row>
    <row r="588" spans="3:3" x14ac:dyDescent="0.25">
      <c r="C588" s="34"/>
    </row>
    <row r="589" spans="3:3" x14ac:dyDescent="0.25">
      <c r="C589" s="34"/>
    </row>
    <row r="590" spans="3:3" x14ac:dyDescent="0.25">
      <c r="C590" s="34"/>
    </row>
    <row r="591" spans="3:3" x14ac:dyDescent="0.25">
      <c r="C591" s="34"/>
    </row>
    <row r="592" spans="3:3" x14ac:dyDescent="0.25">
      <c r="C592" s="34"/>
    </row>
    <row r="593" spans="3:3" x14ac:dyDescent="0.25">
      <c r="C593" s="34"/>
    </row>
    <row r="594" spans="3:3" x14ac:dyDescent="0.25">
      <c r="C594" s="34"/>
    </row>
    <row r="595" spans="3:3" x14ac:dyDescent="0.25">
      <c r="C595" s="34"/>
    </row>
    <row r="596" spans="3:3" x14ac:dyDescent="0.25">
      <c r="C596" s="34"/>
    </row>
    <row r="597" spans="3:3" x14ac:dyDescent="0.25">
      <c r="C597" s="34"/>
    </row>
    <row r="598" spans="3:3" x14ac:dyDescent="0.25">
      <c r="C598" s="34"/>
    </row>
    <row r="599" spans="3:3" x14ac:dyDescent="0.25">
      <c r="C599" s="34"/>
    </row>
    <row r="600" spans="3:3" x14ac:dyDescent="0.25">
      <c r="C600" s="34"/>
    </row>
    <row r="601" spans="3:3" x14ac:dyDescent="0.25">
      <c r="C601" s="34"/>
    </row>
    <row r="602" spans="3:3" x14ac:dyDescent="0.25">
      <c r="C602" s="34"/>
    </row>
    <row r="603" spans="3:3" x14ac:dyDescent="0.25">
      <c r="C603" s="34"/>
    </row>
    <row r="604" spans="3:3" x14ac:dyDescent="0.25">
      <c r="C604" s="34"/>
    </row>
    <row r="605" spans="3:3" x14ac:dyDescent="0.25">
      <c r="C605" s="34"/>
    </row>
    <row r="606" spans="3:3" x14ac:dyDescent="0.25">
      <c r="C606" s="34"/>
    </row>
    <row r="607" spans="3:3" x14ac:dyDescent="0.25">
      <c r="C607" s="34"/>
    </row>
    <row r="608" spans="3:3" x14ac:dyDescent="0.25">
      <c r="C608" s="34"/>
    </row>
    <row r="609" spans="3:3" x14ac:dyDescent="0.25">
      <c r="C609" s="34"/>
    </row>
    <row r="610" spans="3:3" x14ac:dyDescent="0.25">
      <c r="C610" s="34"/>
    </row>
    <row r="611" spans="3:3" x14ac:dyDescent="0.25">
      <c r="C611" s="34"/>
    </row>
    <row r="612" spans="3:3" x14ac:dyDescent="0.25">
      <c r="C612" s="34"/>
    </row>
    <row r="613" spans="3:3" x14ac:dyDescent="0.25">
      <c r="C613" s="34"/>
    </row>
    <row r="614" spans="3:3" x14ac:dyDescent="0.25">
      <c r="C614" s="34"/>
    </row>
    <row r="615" spans="3:3" x14ac:dyDescent="0.25">
      <c r="C615" s="34"/>
    </row>
    <row r="616" spans="3:3" x14ac:dyDescent="0.25">
      <c r="C616" s="34"/>
    </row>
    <row r="617" spans="3:3" x14ac:dyDescent="0.25">
      <c r="C617" s="34"/>
    </row>
    <row r="618" spans="3:3" x14ac:dyDescent="0.25">
      <c r="C618" s="34"/>
    </row>
    <row r="619" spans="3:3" x14ac:dyDescent="0.25">
      <c r="C619" s="34"/>
    </row>
    <row r="620" spans="3:3" x14ac:dyDescent="0.25">
      <c r="C620" s="34"/>
    </row>
    <row r="621" spans="3:3" x14ac:dyDescent="0.25">
      <c r="C621" s="34"/>
    </row>
    <row r="622" spans="3:3" x14ac:dyDescent="0.25">
      <c r="C622" s="34"/>
    </row>
    <row r="623" spans="3:3" x14ac:dyDescent="0.25">
      <c r="C623" s="34"/>
    </row>
    <row r="624" spans="3:3" x14ac:dyDescent="0.25">
      <c r="C624" s="34"/>
    </row>
    <row r="625" spans="3:3" x14ac:dyDescent="0.25">
      <c r="C625" s="34"/>
    </row>
    <row r="626" spans="3:3" x14ac:dyDescent="0.25">
      <c r="C626" s="34"/>
    </row>
    <row r="627" spans="3:3" x14ac:dyDescent="0.25">
      <c r="C627" s="34"/>
    </row>
    <row r="628" spans="3:3" x14ac:dyDescent="0.25">
      <c r="C628" s="34"/>
    </row>
    <row r="629" spans="3:3" x14ac:dyDescent="0.25">
      <c r="C629" s="34"/>
    </row>
    <row r="630" spans="3:3" x14ac:dyDescent="0.25">
      <c r="C630" s="34"/>
    </row>
    <row r="631" spans="3:3" x14ac:dyDescent="0.25">
      <c r="C631" s="34"/>
    </row>
    <row r="632" spans="3:3" x14ac:dyDescent="0.25">
      <c r="C632" s="34"/>
    </row>
    <row r="633" spans="3:3" x14ac:dyDescent="0.25">
      <c r="C633" s="34"/>
    </row>
    <row r="634" spans="3:3" x14ac:dyDescent="0.25">
      <c r="C634" s="34"/>
    </row>
    <row r="635" spans="3:3" x14ac:dyDescent="0.25">
      <c r="C635" s="34"/>
    </row>
    <row r="636" spans="3:3" x14ac:dyDescent="0.25">
      <c r="C636" s="34"/>
    </row>
    <row r="637" spans="3:3" x14ac:dyDescent="0.25">
      <c r="C637" s="34"/>
    </row>
    <row r="638" spans="3:3" x14ac:dyDescent="0.25">
      <c r="C638" s="34"/>
    </row>
    <row r="639" spans="3:3" x14ac:dyDescent="0.25">
      <c r="C639" s="34"/>
    </row>
    <row r="640" spans="3:3" x14ac:dyDescent="0.25">
      <c r="C640" s="34"/>
    </row>
    <row r="641" spans="3:3" x14ac:dyDescent="0.25">
      <c r="C641" s="34"/>
    </row>
    <row r="642" spans="3:3" x14ac:dyDescent="0.25">
      <c r="C642" s="34"/>
    </row>
    <row r="643" spans="3:3" x14ac:dyDescent="0.25">
      <c r="C643" s="34"/>
    </row>
    <row r="644" spans="3:3" x14ac:dyDescent="0.25">
      <c r="C644" s="34"/>
    </row>
    <row r="645" spans="3:3" x14ac:dyDescent="0.25">
      <c r="C645" s="34"/>
    </row>
    <row r="646" spans="3:3" x14ac:dyDescent="0.25">
      <c r="C646" s="34"/>
    </row>
    <row r="647" spans="3:3" x14ac:dyDescent="0.25">
      <c r="C647" s="34"/>
    </row>
    <row r="648" spans="3:3" x14ac:dyDescent="0.25">
      <c r="C648" s="34"/>
    </row>
    <row r="649" spans="3:3" x14ac:dyDescent="0.25">
      <c r="C649" s="34"/>
    </row>
    <row r="650" spans="3:3" x14ac:dyDescent="0.25">
      <c r="C650" s="34"/>
    </row>
    <row r="651" spans="3:3" x14ac:dyDescent="0.25">
      <c r="C651" s="34"/>
    </row>
    <row r="652" spans="3:3" x14ac:dyDescent="0.25">
      <c r="C652" s="34"/>
    </row>
    <row r="653" spans="3:3" x14ac:dyDescent="0.25">
      <c r="C653" s="34"/>
    </row>
    <row r="654" spans="3:3" x14ac:dyDescent="0.25">
      <c r="C654" s="34"/>
    </row>
    <row r="655" spans="3:3" x14ac:dyDescent="0.25">
      <c r="C655" s="34"/>
    </row>
    <row r="656" spans="3:3" x14ac:dyDescent="0.25">
      <c r="C656" s="34"/>
    </row>
    <row r="657" spans="3:3" x14ac:dyDescent="0.25">
      <c r="C657" s="34"/>
    </row>
    <row r="658" spans="3:3" x14ac:dyDescent="0.25">
      <c r="C658" s="34"/>
    </row>
    <row r="659" spans="3:3" x14ac:dyDescent="0.25">
      <c r="C659" s="34"/>
    </row>
    <row r="660" spans="3:3" x14ac:dyDescent="0.25">
      <c r="C660" s="34"/>
    </row>
    <row r="661" spans="3:3" x14ac:dyDescent="0.25">
      <c r="C661" s="34"/>
    </row>
    <row r="662" spans="3:3" x14ac:dyDescent="0.25">
      <c r="C662" s="34"/>
    </row>
    <row r="663" spans="3:3" x14ac:dyDescent="0.25">
      <c r="C663" s="34"/>
    </row>
    <row r="664" spans="3:3" x14ac:dyDescent="0.25">
      <c r="C664" s="34"/>
    </row>
    <row r="665" spans="3:3" x14ac:dyDescent="0.25">
      <c r="C665" s="34"/>
    </row>
    <row r="666" spans="3:3" x14ac:dyDescent="0.25">
      <c r="C666" s="34"/>
    </row>
    <row r="667" spans="3:3" x14ac:dyDescent="0.25">
      <c r="C667" s="34"/>
    </row>
    <row r="668" spans="3:3" x14ac:dyDescent="0.25">
      <c r="C668" s="34"/>
    </row>
    <row r="669" spans="3:3" x14ac:dyDescent="0.25">
      <c r="C669" s="34"/>
    </row>
    <row r="670" spans="3:3" x14ac:dyDescent="0.25">
      <c r="C670" s="34"/>
    </row>
    <row r="671" spans="3:3" x14ac:dyDescent="0.25">
      <c r="C671" s="34"/>
    </row>
    <row r="672" spans="3:3" x14ac:dyDescent="0.25">
      <c r="C672" s="34"/>
    </row>
    <row r="673" spans="3:3" x14ac:dyDescent="0.25">
      <c r="C673" s="34"/>
    </row>
    <row r="674" spans="3:3" x14ac:dyDescent="0.25">
      <c r="C674" s="34"/>
    </row>
    <row r="675" spans="3:3" x14ac:dyDescent="0.25">
      <c r="C675" s="34"/>
    </row>
    <row r="676" spans="3:3" x14ac:dyDescent="0.25">
      <c r="C676" s="34"/>
    </row>
    <row r="677" spans="3:3" x14ac:dyDescent="0.25">
      <c r="C677" s="34"/>
    </row>
    <row r="678" spans="3:3" x14ac:dyDescent="0.25">
      <c r="C678" s="34"/>
    </row>
    <row r="679" spans="3:3" x14ac:dyDescent="0.25">
      <c r="C679" s="34"/>
    </row>
    <row r="680" spans="3:3" x14ac:dyDescent="0.25">
      <c r="C680" s="34"/>
    </row>
    <row r="681" spans="3:3" x14ac:dyDescent="0.25">
      <c r="C681" s="34"/>
    </row>
    <row r="682" spans="3:3" x14ac:dyDescent="0.25">
      <c r="C682" s="34"/>
    </row>
    <row r="683" spans="3:3" x14ac:dyDescent="0.25">
      <c r="C683" s="34"/>
    </row>
    <row r="684" spans="3:3" x14ac:dyDescent="0.25">
      <c r="C684" s="34"/>
    </row>
    <row r="685" spans="3:3" x14ac:dyDescent="0.25">
      <c r="C685" s="34"/>
    </row>
    <row r="686" spans="3:3" x14ac:dyDescent="0.25">
      <c r="C686" s="34"/>
    </row>
    <row r="687" spans="3:3" x14ac:dyDescent="0.25">
      <c r="C687" s="34"/>
    </row>
    <row r="688" spans="3:3" x14ac:dyDescent="0.25">
      <c r="C688" s="34"/>
    </row>
    <row r="689" spans="3:3" x14ac:dyDescent="0.25">
      <c r="C689" s="34"/>
    </row>
    <row r="690" spans="3:3" x14ac:dyDescent="0.25">
      <c r="C690" s="34"/>
    </row>
    <row r="691" spans="3:3" x14ac:dyDescent="0.25">
      <c r="C691" s="34"/>
    </row>
    <row r="692" spans="3:3" x14ac:dyDescent="0.25">
      <c r="C692" s="34"/>
    </row>
    <row r="693" spans="3:3" x14ac:dyDescent="0.25">
      <c r="C693" s="34"/>
    </row>
    <row r="694" spans="3:3" x14ac:dyDescent="0.25">
      <c r="C694" s="34"/>
    </row>
    <row r="695" spans="3:3" x14ac:dyDescent="0.25">
      <c r="C695" s="34"/>
    </row>
    <row r="696" spans="3:3" x14ac:dyDescent="0.25">
      <c r="C696" s="34"/>
    </row>
    <row r="697" spans="3:3" x14ac:dyDescent="0.25">
      <c r="C697" s="34"/>
    </row>
    <row r="698" spans="3:3" x14ac:dyDescent="0.25">
      <c r="C698" s="34"/>
    </row>
    <row r="699" spans="3:3" x14ac:dyDescent="0.25">
      <c r="C699" s="34"/>
    </row>
    <row r="700" spans="3:3" x14ac:dyDescent="0.25">
      <c r="C700" s="34"/>
    </row>
    <row r="701" spans="3:3" x14ac:dyDescent="0.25">
      <c r="C701" s="34"/>
    </row>
    <row r="702" spans="3:3" x14ac:dyDescent="0.25">
      <c r="C702" s="34"/>
    </row>
    <row r="703" spans="3:3" x14ac:dyDescent="0.25">
      <c r="C703" s="34"/>
    </row>
    <row r="704" spans="3:3" x14ac:dyDescent="0.25">
      <c r="C704" s="34"/>
    </row>
    <row r="705" spans="3:3" x14ac:dyDescent="0.25">
      <c r="C705" s="34"/>
    </row>
    <row r="706" spans="3:3" x14ac:dyDescent="0.25">
      <c r="C706" s="34"/>
    </row>
    <row r="707" spans="3:3" x14ac:dyDescent="0.25">
      <c r="C707" s="34"/>
    </row>
    <row r="708" spans="3:3" x14ac:dyDescent="0.25">
      <c r="C708" s="34"/>
    </row>
    <row r="709" spans="3:3" x14ac:dyDescent="0.25">
      <c r="C709" s="34"/>
    </row>
    <row r="710" spans="3:3" x14ac:dyDescent="0.25">
      <c r="C710" s="34"/>
    </row>
    <row r="711" spans="3:3" x14ac:dyDescent="0.25">
      <c r="C711" s="34"/>
    </row>
    <row r="712" spans="3:3" x14ac:dyDescent="0.25">
      <c r="C712" s="34"/>
    </row>
    <row r="713" spans="3:3" x14ac:dyDescent="0.25">
      <c r="C713" s="34"/>
    </row>
    <row r="714" spans="3:3" x14ac:dyDescent="0.25">
      <c r="C714" s="34"/>
    </row>
    <row r="715" spans="3:3" x14ac:dyDescent="0.25">
      <c r="C715" s="34"/>
    </row>
    <row r="716" spans="3:3" x14ac:dyDescent="0.25">
      <c r="C716" s="34"/>
    </row>
    <row r="717" spans="3:3" x14ac:dyDescent="0.25">
      <c r="C717" s="34"/>
    </row>
    <row r="718" spans="3:3" x14ac:dyDescent="0.25">
      <c r="C718" s="34"/>
    </row>
    <row r="719" spans="3:3" x14ac:dyDescent="0.25">
      <c r="C719" s="34"/>
    </row>
    <row r="720" spans="3:3" x14ac:dyDescent="0.25">
      <c r="C720" s="34"/>
    </row>
    <row r="721" spans="3:3" x14ac:dyDescent="0.25">
      <c r="C721" s="34"/>
    </row>
    <row r="722" spans="3:3" x14ac:dyDescent="0.25">
      <c r="C722" s="34"/>
    </row>
    <row r="723" spans="3:3" x14ac:dyDescent="0.25">
      <c r="C723" s="34"/>
    </row>
    <row r="724" spans="3:3" x14ac:dyDescent="0.25">
      <c r="C724" s="34"/>
    </row>
    <row r="725" spans="3:3" x14ac:dyDescent="0.25">
      <c r="C725" s="34"/>
    </row>
    <row r="726" spans="3:3" x14ac:dyDescent="0.25">
      <c r="C726" s="34"/>
    </row>
    <row r="727" spans="3:3" x14ac:dyDescent="0.25">
      <c r="C727" s="34"/>
    </row>
    <row r="728" spans="3:3" x14ac:dyDescent="0.25">
      <c r="C728" s="34"/>
    </row>
    <row r="729" spans="3:3" x14ac:dyDescent="0.25">
      <c r="C729" s="34"/>
    </row>
    <row r="730" spans="3:3" x14ac:dyDescent="0.25">
      <c r="C730" s="34"/>
    </row>
    <row r="731" spans="3:3" x14ac:dyDescent="0.25">
      <c r="C731" s="34"/>
    </row>
    <row r="732" spans="3:3" x14ac:dyDescent="0.25">
      <c r="C732" s="34"/>
    </row>
    <row r="733" spans="3:3" x14ac:dyDescent="0.25">
      <c r="C733" s="34"/>
    </row>
    <row r="734" spans="3:3" x14ac:dyDescent="0.25">
      <c r="C734" s="34"/>
    </row>
    <row r="735" spans="3:3" x14ac:dyDescent="0.25">
      <c r="C735" s="34"/>
    </row>
    <row r="736" spans="3:3" x14ac:dyDescent="0.25">
      <c r="C736" s="34"/>
    </row>
    <row r="737" spans="3:3" x14ac:dyDescent="0.25">
      <c r="C737" s="34"/>
    </row>
    <row r="738" spans="3:3" x14ac:dyDescent="0.25">
      <c r="C738" s="34"/>
    </row>
    <row r="739" spans="3:3" x14ac:dyDescent="0.25">
      <c r="C739" s="34"/>
    </row>
    <row r="740" spans="3:3" x14ac:dyDescent="0.25">
      <c r="C740" s="34"/>
    </row>
    <row r="741" spans="3:3" x14ac:dyDescent="0.25">
      <c r="C741" s="34"/>
    </row>
    <row r="742" spans="3:3" x14ac:dyDescent="0.25">
      <c r="C742" s="34"/>
    </row>
    <row r="743" spans="3:3" x14ac:dyDescent="0.25">
      <c r="C743" s="34"/>
    </row>
    <row r="744" spans="3:3" x14ac:dyDescent="0.25">
      <c r="C744" s="34"/>
    </row>
    <row r="745" spans="3:3" x14ac:dyDescent="0.25">
      <c r="C745" s="34"/>
    </row>
    <row r="746" spans="3:3" x14ac:dyDescent="0.25">
      <c r="C746" s="34"/>
    </row>
    <row r="747" spans="3:3" x14ac:dyDescent="0.25">
      <c r="C747" s="34"/>
    </row>
    <row r="748" spans="3:3" x14ac:dyDescent="0.25">
      <c r="C748" s="34"/>
    </row>
    <row r="749" spans="3:3" x14ac:dyDescent="0.25">
      <c r="C749" s="34"/>
    </row>
    <row r="750" spans="3:3" x14ac:dyDescent="0.25">
      <c r="C750" s="34"/>
    </row>
    <row r="751" spans="3:3" x14ac:dyDescent="0.25">
      <c r="C751" s="34"/>
    </row>
    <row r="752" spans="3:3" x14ac:dyDescent="0.25">
      <c r="C752" s="34"/>
    </row>
    <row r="753" spans="3:3" x14ac:dyDescent="0.25">
      <c r="C753" s="34"/>
    </row>
    <row r="754" spans="3:3" x14ac:dyDescent="0.25">
      <c r="C754" s="34"/>
    </row>
    <row r="755" spans="3:3" x14ac:dyDescent="0.25">
      <c r="C755" s="34"/>
    </row>
    <row r="756" spans="3:3" x14ac:dyDescent="0.25">
      <c r="C756" s="34"/>
    </row>
    <row r="757" spans="3:3" x14ac:dyDescent="0.25">
      <c r="C757" s="34"/>
    </row>
    <row r="758" spans="3:3" x14ac:dyDescent="0.25">
      <c r="C758" s="34"/>
    </row>
    <row r="759" spans="3:3" x14ac:dyDescent="0.25">
      <c r="C759" s="34"/>
    </row>
    <row r="760" spans="3:3" x14ac:dyDescent="0.25">
      <c r="C760" s="34"/>
    </row>
    <row r="761" spans="3:3" x14ac:dyDescent="0.25">
      <c r="C761" s="34"/>
    </row>
    <row r="762" spans="3:3" x14ac:dyDescent="0.25">
      <c r="C762" s="34"/>
    </row>
    <row r="763" spans="3:3" x14ac:dyDescent="0.25">
      <c r="C763" s="34"/>
    </row>
    <row r="764" spans="3:3" x14ac:dyDescent="0.25">
      <c r="C764" s="34"/>
    </row>
    <row r="765" spans="3:3" x14ac:dyDescent="0.25">
      <c r="C765" s="34"/>
    </row>
    <row r="766" spans="3:3" x14ac:dyDescent="0.25">
      <c r="C766" s="34"/>
    </row>
    <row r="767" spans="3:3" x14ac:dyDescent="0.25">
      <c r="C767" s="34"/>
    </row>
    <row r="768" spans="3:3" x14ac:dyDescent="0.25">
      <c r="C768" s="34"/>
    </row>
    <row r="769" spans="3:3" x14ac:dyDescent="0.25">
      <c r="C769" s="34"/>
    </row>
    <row r="770" spans="3:3" x14ac:dyDescent="0.25">
      <c r="C770" s="34"/>
    </row>
    <row r="771" spans="3:3" x14ac:dyDescent="0.25">
      <c r="C771" s="34"/>
    </row>
    <row r="772" spans="3:3" x14ac:dyDescent="0.25">
      <c r="C772" s="34"/>
    </row>
    <row r="773" spans="3:3" x14ac:dyDescent="0.25">
      <c r="C773" s="34"/>
    </row>
    <row r="774" spans="3:3" x14ac:dyDescent="0.25">
      <c r="C774" s="34"/>
    </row>
    <row r="775" spans="3:3" x14ac:dyDescent="0.25">
      <c r="C775" s="34"/>
    </row>
    <row r="776" spans="3:3" x14ac:dyDescent="0.25">
      <c r="C776" s="34"/>
    </row>
    <row r="777" spans="3:3" x14ac:dyDescent="0.25">
      <c r="C777" s="34"/>
    </row>
    <row r="778" spans="3:3" x14ac:dyDescent="0.25">
      <c r="C778" s="34"/>
    </row>
    <row r="779" spans="3:3" x14ac:dyDescent="0.25">
      <c r="C779" s="34"/>
    </row>
    <row r="780" spans="3:3" x14ac:dyDescent="0.25">
      <c r="C780" s="34"/>
    </row>
    <row r="781" spans="3:3" x14ac:dyDescent="0.25">
      <c r="C781" s="34"/>
    </row>
    <row r="782" spans="3:3" x14ac:dyDescent="0.25">
      <c r="C782" s="34"/>
    </row>
    <row r="783" spans="3:3" x14ac:dyDescent="0.25">
      <c r="C783" s="34"/>
    </row>
    <row r="784" spans="3:3" x14ac:dyDescent="0.25">
      <c r="C784" s="34"/>
    </row>
    <row r="785" spans="3:3" x14ac:dyDescent="0.25">
      <c r="C785" s="34"/>
    </row>
    <row r="786" spans="3:3" x14ac:dyDescent="0.25">
      <c r="C786" s="34"/>
    </row>
    <row r="787" spans="3:3" x14ac:dyDescent="0.25">
      <c r="C787" s="34"/>
    </row>
    <row r="788" spans="3:3" x14ac:dyDescent="0.25">
      <c r="C788" s="34"/>
    </row>
    <row r="789" spans="3:3" x14ac:dyDescent="0.25">
      <c r="C789" s="34"/>
    </row>
    <row r="790" spans="3:3" x14ac:dyDescent="0.25">
      <c r="C790" s="34"/>
    </row>
    <row r="791" spans="3:3" x14ac:dyDescent="0.25">
      <c r="C791" s="34"/>
    </row>
    <row r="792" spans="3:3" x14ac:dyDescent="0.25">
      <c r="C792" s="34"/>
    </row>
    <row r="793" spans="3:3" x14ac:dyDescent="0.25">
      <c r="C793" s="34"/>
    </row>
    <row r="794" spans="3:3" x14ac:dyDescent="0.25">
      <c r="C794" s="34"/>
    </row>
    <row r="795" spans="3:3" x14ac:dyDescent="0.25">
      <c r="C795" s="34"/>
    </row>
    <row r="796" spans="3:3" x14ac:dyDescent="0.25">
      <c r="C796" s="34"/>
    </row>
    <row r="797" spans="3:3" x14ac:dyDescent="0.25">
      <c r="C797" s="34"/>
    </row>
    <row r="798" spans="3:3" x14ac:dyDescent="0.25">
      <c r="C798" s="34"/>
    </row>
    <row r="799" spans="3:3" x14ac:dyDescent="0.25">
      <c r="C799" s="34"/>
    </row>
    <row r="800" spans="3:3" x14ac:dyDescent="0.25">
      <c r="C800" s="34"/>
    </row>
    <row r="801" spans="3:3" x14ac:dyDescent="0.25">
      <c r="C801" s="34"/>
    </row>
    <row r="802" spans="3:3" x14ac:dyDescent="0.25">
      <c r="C802" s="34"/>
    </row>
    <row r="803" spans="3:3" x14ac:dyDescent="0.25">
      <c r="C803" s="34"/>
    </row>
    <row r="804" spans="3:3" x14ac:dyDescent="0.25">
      <c r="C804" s="34"/>
    </row>
    <row r="805" spans="3:3" x14ac:dyDescent="0.25">
      <c r="C805" s="34"/>
    </row>
    <row r="806" spans="3:3" x14ac:dyDescent="0.25">
      <c r="C806" s="34"/>
    </row>
    <row r="807" spans="3:3" x14ac:dyDescent="0.25">
      <c r="C807" s="34"/>
    </row>
    <row r="808" spans="3:3" x14ac:dyDescent="0.25">
      <c r="C808" s="34"/>
    </row>
    <row r="809" spans="3:3" x14ac:dyDescent="0.25">
      <c r="C809" s="34"/>
    </row>
    <row r="810" spans="3:3" x14ac:dyDescent="0.25">
      <c r="C810" s="34"/>
    </row>
    <row r="811" spans="3:3" x14ac:dyDescent="0.25">
      <c r="C811" s="34"/>
    </row>
    <row r="812" spans="3:3" x14ac:dyDescent="0.25">
      <c r="C812" s="34"/>
    </row>
    <row r="813" spans="3:3" x14ac:dyDescent="0.25">
      <c r="C813" s="34"/>
    </row>
    <row r="814" spans="3:3" x14ac:dyDescent="0.25">
      <c r="C814" s="34"/>
    </row>
    <row r="815" spans="3:3" x14ac:dyDescent="0.25">
      <c r="C815" s="34"/>
    </row>
    <row r="816" spans="3:3" x14ac:dyDescent="0.25">
      <c r="C816" s="34"/>
    </row>
    <row r="817" spans="3:3" x14ac:dyDescent="0.25">
      <c r="C817" s="34"/>
    </row>
    <row r="818" spans="3:3" x14ac:dyDescent="0.25">
      <c r="C818" s="34"/>
    </row>
    <row r="819" spans="3:3" x14ac:dyDescent="0.25">
      <c r="C819" s="34"/>
    </row>
    <row r="820" spans="3:3" x14ac:dyDescent="0.25">
      <c r="C820" s="34"/>
    </row>
    <row r="821" spans="3:3" x14ac:dyDescent="0.25">
      <c r="C821" s="34"/>
    </row>
    <row r="822" spans="3:3" x14ac:dyDescent="0.25">
      <c r="C822" s="34"/>
    </row>
    <row r="823" spans="3:3" x14ac:dyDescent="0.25">
      <c r="C823" s="34"/>
    </row>
    <row r="824" spans="3:3" x14ac:dyDescent="0.25">
      <c r="C824" s="34"/>
    </row>
    <row r="825" spans="3:3" x14ac:dyDescent="0.25">
      <c r="C825" s="34"/>
    </row>
    <row r="826" spans="3:3" x14ac:dyDescent="0.25">
      <c r="C826" s="34"/>
    </row>
    <row r="827" spans="3:3" x14ac:dyDescent="0.25">
      <c r="C827" s="34"/>
    </row>
    <row r="828" spans="3:3" x14ac:dyDescent="0.25">
      <c r="C828" s="34"/>
    </row>
    <row r="829" spans="3:3" x14ac:dyDescent="0.25">
      <c r="C829" s="34"/>
    </row>
    <row r="830" spans="3:3" x14ac:dyDescent="0.25">
      <c r="C830" s="34"/>
    </row>
    <row r="831" spans="3:3" x14ac:dyDescent="0.25">
      <c r="C831" s="34"/>
    </row>
    <row r="832" spans="3:3" x14ac:dyDescent="0.25">
      <c r="C832" s="34"/>
    </row>
    <row r="833" spans="3:3" x14ac:dyDescent="0.25">
      <c r="C833" s="34"/>
    </row>
    <row r="834" spans="3:3" x14ac:dyDescent="0.25">
      <c r="C834" s="34"/>
    </row>
    <row r="835" spans="3:3" x14ac:dyDescent="0.25">
      <c r="C835" s="34"/>
    </row>
    <row r="836" spans="3:3" x14ac:dyDescent="0.25">
      <c r="C836" s="34"/>
    </row>
    <row r="837" spans="3:3" x14ac:dyDescent="0.25">
      <c r="C837" s="34"/>
    </row>
    <row r="838" spans="3:3" x14ac:dyDescent="0.25">
      <c r="C838" s="34"/>
    </row>
    <row r="839" spans="3:3" x14ac:dyDescent="0.25">
      <c r="C839" s="34"/>
    </row>
    <row r="840" spans="3:3" x14ac:dyDescent="0.25">
      <c r="C840" s="34"/>
    </row>
    <row r="841" spans="3:3" x14ac:dyDescent="0.25">
      <c r="C841" s="34"/>
    </row>
    <row r="842" spans="3:3" x14ac:dyDescent="0.25">
      <c r="C842" s="34"/>
    </row>
    <row r="843" spans="3:3" x14ac:dyDescent="0.25">
      <c r="C843" s="34"/>
    </row>
    <row r="844" spans="3:3" x14ac:dyDescent="0.25">
      <c r="C844" s="34"/>
    </row>
    <row r="845" spans="3:3" x14ac:dyDescent="0.25">
      <c r="C845" s="34"/>
    </row>
    <row r="846" spans="3:3" x14ac:dyDescent="0.25">
      <c r="C846" s="34"/>
    </row>
    <row r="847" spans="3:3" x14ac:dyDescent="0.25">
      <c r="C847" s="34"/>
    </row>
    <row r="848" spans="3:3" x14ac:dyDescent="0.25">
      <c r="C848" s="34"/>
    </row>
    <row r="849" spans="3:3" x14ac:dyDescent="0.25">
      <c r="C849" s="34"/>
    </row>
    <row r="850" spans="3:3" x14ac:dyDescent="0.25">
      <c r="C850" s="34"/>
    </row>
    <row r="851" spans="3:3" x14ac:dyDescent="0.25">
      <c r="C851" s="34"/>
    </row>
    <row r="852" spans="3:3" x14ac:dyDescent="0.25">
      <c r="C852" s="34"/>
    </row>
    <row r="853" spans="3:3" x14ac:dyDescent="0.25">
      <c r="C853" s="34"/>
    </row>
    <row r="854" spans="3:3" x14ac:dyDescent="0.25">
      <c r="C854" s="34"/>
    </row>
    <row r="855" spans="3:3" x14ac:dyDescent="0.25">
      <c r="C855" s="34"/>
    </row>
    <row r="856" spans="3:3" x14ac:dyDescent="0.25">
      <c r="C856" s="34"/>
    </row>
    <row r="857" spans="3:3" x14ac:dyDescent="0.25">
      <c r="C857" s="34"/>
    </row>
    <row r="858" spans="3:3" x14ac:dyDescent="0.25">
      <c r="C858" s="34"/>
    </row>
    <row r="859" spans="3:3" x14ac:dyDescent="0.25">
      <c r="C859" s="34"/>
    </row>
    <row r="860" spans="3:3" x14ac:dyDescent="0.25">
      <c r="C860" s="34"/>
    </row>
    <row r="861" spans="3:3" x14ac:dyDescent="0.25">
      <c r="C861" s="34"/>
    </row>
    <row r="862" spans="3:3" x14ac:dyDescent="0.25">
      <c r="C862" s="34"/>
    </row>
    <row r="863" spans="3:3" x14ac:dyDescent="0.25">
      <c r="C863" s="34"/>
    </row>
    <row r="864" spans="3:3" x14ac:dyDescent="0.25">
      <c r="C864" s="34"/>
    </row>
    <row r="865" spans="3:3" x14ac:dyDescent="0.25">
      <c r="C865" s="34"/>
    </row>
    <row r="866" spans="3:3" x14ac:dyDescent="0.25">
      <c r="C866" s="34"/>
    </row>
    <row r="867" spans="3:3" x14ac:dyDescent="0.25">
      <c r="C867" s="34"/>
    </row>
    <row r="868" spans="3:3" x14ac:dyDescent="0.25">
      <c r="C868" s="34"/>
    </row>
    <row r="869" spans="3:3" x14ac:dyDescent="0.25">
      <c r="C869" s="34"/>
    </row>
    <row r="870" spans="3:3" x14ac:dyDescent="0.25">
      <c r="C870" s="34"/>
    </row>
    <row r="871" spans="3:3" x14ac:dyDescent="0.25">
      <c r="C871" s="34"/>
    </row>
    <row r="872" spans="3:3" x14ac:dyDescent="0.25">
      <c r="C872" s="34"/>
    </row>
    <row r="873" spans="3:3" x14ac:dyDescent="0.25">
      <c r="C873" s="34"/>
    </row>
    <row r="874" spans="3:3" x14ac:dyDescent="0.25">
      <c r="C874" s="34"/>
    </row>
    <row r="875" spans="3:3" x14ac:dyDescent="0.25">
      <c r="C875" s="34"/>
    </row>
    <row r="876" spans="3:3" x14ac:dyDescent="0.25">
      <c r="C876" s="34"/>
    </row>
    <row r="877" spans="3:3" x14ac:dyDescent="0.25">
      <c r="C877" s="34"/>
    </row>
    <row r="878" spans="3:3" x14ac:dyDescent="0.25">
      <c r="C878" s="34"/>
    </row>
    <row r="879" spans="3:3" x14ac:dyDescent="0.25">
      <c r="C879" s="34"/>
    </row>
    <row r="880" spans="3:3" x14ac:dyDescent="0.25">
      <c r="C880" s="34"/>
    </row>
    <row r="881" spans="3:3" x14ac:dyDescent="0.25">
      <c r="C881" s="34"/>
    </row>
    <row r="882" spans="3:3" x14ac:dyDescent="0.25">
      <c r="C882" s="34"/>
    </row>
    <row r="883" spans="3:3" x14ac:dyDescent="0.25">
      <c r="C883" s="34"/>
    </row>
    <row r="884" spans="3:3" x14ac:dyDescent="0.25">
      <c r="C884" s="34"/>
    </row>
    <row r="885" spans="3:3" x14ac:dyDescent="0.25">
      <c r="C885" s="34"/>
    </row>
    <row r="886" spans="3:3" x14ac:dyDescent="0.25">
      <c r="C886" s="34"/>
    </row>
    <row r="887" spans="3:3" x14ac:dyDescent="0.25">
      <c r="C887" s="34"/>
    </row>
    <row r="888" spans="3:3" x14ac:dyDescent="0.25">
      <c r="C888" s="34"/>
    </row>
    <row r="889" spans="3:3" x14ac:dyDescent="0.25">
      <c r="C889" s="34"/>
    </row>
    <row r="890" spans="3:3" x14ac:dyDescent="0.25">
      <c r="C890" s="34"/>
    </row>
    <row r="891" spans="3:3" x14ac:dyDescent="0.25">
      <c r="C891" s="34"/>
    </row>
    <row r="892" spans="3:3" x14ac:dyDescent="0.25">
      <c r="C892" s="34"/>
    </row>
    <row r="893" spans="3:3" x14ac:dyDescent="0.25">
      <c r="C893" s="34"/>
    </row>
    <row r="894" spans="3:3" x14ac:dyDescent="0.25">
      <c r="C894" s="34"/>
    </row>
    <row r="895" spans="3:3" x14ac:dyDescent="0.25">
      <c r="C895" s="34"/>
    </row>
    <row r="896" spans="3:3" x14ac:dyDescent="0.25">
      <c r="C896" s="34"/>
    </row>
    <row r="897" spans="3:3" x14ac:dyDescent="0.25">
      <c r="C897" s="34"/>
    </row>
    <row r="898" spans="3:3" x14ac:dyDescent="0.25">
      <c r="C898" s="34"/>
    </row>
    <row r="899" spans="3:3" x14ac:dyDescent="0.25">
      <c r="C899" s="34"/>
    </row>
    <row r="900" spans="3:3" x14ac:dyDescent="0.25">
      <c r="C900" s="34"/>
    </row>
    <row r="901" spans="3:3" x14ac:dyDescent="0.25">
      <c r="C901" s="34"/>
    </row>
    <row r="902" spans="3:3" x14ac:dyDescent="0.25">
      <c r="C902" s="34"/>
    </row>
    <row r="903" spans="3:3" x14ac:dyDescent="0.25">
      <c r="C903" s="34"/>
    </row>
    <row r="904" spans="3:3" x14ac:dyDescent="0.25">
      <c r="C904" s="34"/>
    </row>
    <row r="905" spans="3:3" x14ac:dyDescent="0.25">
      <c r="C905" s="34"/>
    </row>
    <row r="906" spans="3:3" x14ac:dyDescent="0.25">
      <c r="C906" s="34"/>
    </row>
    <row r="907" spans="3:3" x14ac:dyDescent="0.25">
      <c r="C907" s="34"/>
    </row>
    <row r="908" spans="3:3" x14ac:dyDescent="0.25">
      <c r="C908" s="34"/>
    </row>
    <row r="909" spans="3:3" x14ac:dyDescent="0.25">
      <c r="C909" s="34"/>
    </row>
    <row r="910" spans="3:3" x14ac:dyDescent="0.25">
      <c r="C910" s="34"/>
    </row>
    <row r="911" spans="3:3" x14ac:dyDescent="0.25">
      <c r="C911" s="34"/>
    </row>
    <row r="912" spans="3:3" x14ac:dyDescent="0.25">
      <c r="C912" s="34"/>
    </row>
    <row r="913" spans="3:3" x14ac:dyDescent="0.25">
      <c r="C913" s="34"/>
    </row>
    <row r="914" spans="3:3" x14ac:dyDescent="0.25">
      <c r="C914" s="34"/>
    </row>
    <row r="915" spans="3:3" x14ac:dyDescent="0.25">
      <c r="C915" s="34"/>
    </row>
    <row r="916" spans="3:3" x14ac:dyDescent="0.25">
      <c r="C916" s="34"/>
    </row>
    <row r="917" spans="3:3" x14ac:dyDescent="0.25">
      <c r="C917" s="34"/>
    </row>
    <row r="918" spans="3:3" x14ac:dyDescent="0.25">
      <c r="C918" s="34"/>
    </row>
    <row r="919" spans="3:3" x14ac:dyDescent="0.25">
      <c r="C919" s="34"/>
    </row>
    <row r="920" spans="3:3" x14ac:dyDescent="0.25">
      <c r="C920" s="34"/>
    </row>
    <row r="921" spans="3:3" x14ac:dyDescent="0.25">
      <c r="C921" s="34"/>
    </row>
    <row r="922" spans="3:3" x14ac:dyDescent="0.25">
      <c r="C922" s="34"/>
    </row>
    <row r="923" spans="3:3" x14ac:dyDescent="0.25">
      <c r="C923" s="34"/>
    </row>
    <row r="924" spans="3:3" x14ac:dyDescent="0.25">
      <c r="C924" s="34"/>
    </row>
    <row r="925" spans="3:3" x14ac:dyDescent="0.25">
      <c r="C925" s="34"/>
    </row>
    <row r="926" spans="3:3" x14ac:dyDescent="0.25">
      <c r="C926" s="34"/>
    </row>
    <row r="927" spans="3:3" x14ac:dyDescent="0.25">
      <c r="C927" s="34"/>
    </row>
    <row r="928" spans="3:3" x14ac:dyDescent="0.25">
      <c r="C928" s="34"/>
    </row>
    <row r="929" spans="3:3" x14ac:dyDescent="0.25">
      <c r="C929" s="34"/>
    </row>
    <row r="930" spans="3:3" x14ac:dyDescent="0.25">
      <c r="C930" s="34"/>
    </row>
    <row r="931" spans="3:3" x14ac:dyDescent="0.25">
      <c r="C931" s="34"/>
    </row>
    <row r="932" spans="3:3" x14ac:dyDescent="0.25">
      <c r="C932" s="34"/>
    </row>
    <row r="933" spans="3:3" x14ac:dyDescent="0.25">
      <c r="C933" s="34"/>
    </row>
    <row r="934" spans="3:3" x14ac:dyDescent="0.25">
      <c r="C934" s="34"/>
    </row>
    <row r="935" spans="3:3" x14ac:dyDescent="0.25">
      <c r="C935" s="34"/>
    </row>
    <row r="936" spans="3:3" x14ac:dyDescent="0.25">
      <c r="C936" s="34"/>
    </row>
    <row r="937" spans="3:3" x14ac:dyDescent="0.25">
      <c r="C937" s="34"/>
    </row>
    <row r="938" spans="3:3" x14ac:dyDescent="0.25">
      <c r="C938" s="34"/>
    </row>
    <row r="939" spans="3:3" x14ac:dyDescent="0.25">
      <c r="C939" s="34"/>
    </row>
    <row r="940" spans="3:3" x14ac:dyDescent="0.25">
      <c r="C940" s="34"/>
    </row>
    <row r="941" spans="3:3" x14ac:dyDescent="0.25">
      <c r="C941" s="34"/>
    </row>
    <row r="942" spans="3:3" x14ac:dyDescent="0.25">
      <c r="C942" s="34"/>
    </row>
    <row r="943" spans="3:3" x14ac:dyDescent="0.25">
      <c r="C943" s="34"/>
    </row>
    <row r="944" spans="3:3" x14ac:dyDescent="0.25">
      <c r="C944" s="34"/>
    </row>
    <row r="945" spans="3:3" x14ac:dyDescent="0.25">
      <c r="C945" s="34"/>
    </row>
    <row r="946" spans="3:3" x14ac:dyDescent="0.25">
      <c r="C946" s="34"/>
    </row>
    <row r="947" spans="3:3" x14ac:dyDescent="0.25">
      <c r="C947" s="34"/>
    </row>
    <row r="948" spans="3:3" x14ac:dyDescent="0.25">
      <c r="C948" s="34"/>
    </row>
    <row r="949" spans="3:3" x14ac:dyDescent="0.25">
      <c r="C949" s="34"/>
    </row>
    <row r="950" spans="3:3" x14ac:dyDescent="0.25">
      <c r="C950" s="34"/>
    </row>
    <row r="951" spans="3:3" x14ac:dyDescent="0.25">
      <c r="C951" s="34"/>
    </row>
    <row r="952" spans="3:3" x14ac:dyDescent="0.25">
      <c r="C952" s="34"/>
    </row>
    <row r="953" spans="3:3" x14ac:dyDescent="0.25">
      <c r="C953" s="34"/>
    </row>
    <row r="954" spans="3:3" x14ac:dyDescent="0.25">
      <c r="C954" s="34"/>
    </row>
    <row r="955" spans="3:3" x14ac:dyDescent="0.25">
      <c r="C955" s="34"/>
    </row>
    <row r="956" spans="3:3" x14ac:dyDescent="0.25">
      <c r="C956" s="34"/>
    </row>
    <row r="957" spans="3:3" x14ac:dyDescent="0.25">
      <c r="C957" s="34"/>
    </row>
    <row r="958" spans="3:3" x14ac:dyDescent="0.25">
      <c r="C958" s="34"/>
    </row>
    <row r="959" spans="3:3" x14ac:dyDescent="0.25">
      <c r="C959" s="34"/>
    </row>
    <row r="960" spans="3:3" x14ac:dyDescent="0.25">
      <c r="C960" s="34"/>
    </row>
    <row r="961" spans="3:3" x14ac:dyDescent="0.25">
      <c r="C961" s="34"/>
    </row>
    <row r="962" spans="3:3" x14ac:dyDescent="0.25">
      <c r="C962" s="34"/>
    </row>
    <row r="963" spans="3:3" x14ac:dyDescent="0.25">
      <c r="C963" s="34"/>
    </row>
    <row r="964" spans="3:3" x14ac:dyDescent="0.25">
      <c r="C964" s="34"/>
    </row>
    <row r="965" spans="3:3" x14ac:dyDescent="0.25">
      <c r="C965" s="34"/>
    </row>
    <row r="966" spans="3:3" x14ac:dyDescent="0.25">
      <c r="C966" s="34"/>
    </row>
    <row r="967" spans="3:3" x14ac:dyDescent="0.25">
      <c r="C967" s="34"/>
    </row>
    <row r="968" spans="3:3" x14ac:dyDescent="0.25">
      <c r="C968" s="34"/>
    </row>
    <row r="969" spans="3:3" x14ac:dyDescent="0.25">
      <c r="C969" s="34"/>
    </row>
    <row r="970" spans="3:3" x14ac:dyDescent="0.25">
      <c r="C970" s="34"/>
    </row>
    <row r="971" spans="3:3" x14ac:dyDescent="0.25">
      <c r="C971" s="34"/>
    </row>
    <row r="972" spans="3:3" x14ac:dyDescent="0.25">
      <c r="C972" s="34"/>
    </row>
    <row r="973" spans="3:3" x14ac:dyDescent="0.25">
      <c r="C973" s="34"/>
    </row>
    <row r="974" spans="3:3" x14ac:dyDescent="0.25">
      <c r="C974" s="34"/>
    </row>
    <row r="975" spans="3:3" x14ac:dyDescent="0.25">
      <c r="C975" s="34"/>
    </row>
    <row r="976" spans="3:3" x14ac:dyDescent="0.25">
      <c r="C976" s="34"/>
    </row>
    <row r="977" spans="3:3" x14ac:dyDescent="0.25">
      <c r="C977" s="34"/>
    </row>
    <row r="978" spans="3:3" x14ac:dyDescent="0.25">
      <c r="C978" s="34"/>
    </row>
    <row r="979" spans="3:3" x14ac:dyDescent="0.25">
      <c r="C979" s="34"/>
    </row>
    <row r="980" spans="3:3" x14ac:dyDescent="0.25">
      <c r="C980" s="34"/>
    </row>
    <row r="981" spans="3:3" x14ac:dyDescent="0.25">
      <c r="C981" s="34"/>
    </row>
    <row r="982" spans="3:3" x14ac:dyDescent="0.25">
      <c r="C982" s="34"/>
    </row>
    <row r="983" spans="3:3" x14ac:dyDescent="0.25">
      <c r="C983" s="34"/>
    </row>
    <row r="984" spans="3:3" x14ac:dyDescent="0.25">
      <c r="C984" s="34"/>
    </row>
    <row r="985" spans="3:3" x14ac:dyDescent="0.25">
      <c r="C985" s="34"/>
    </row>
    <row r="986" spans="3:3" x14ac:dyDescent="0.25">
      <c r="C986" s="34"/>
    </row>
    <row r="987" spans="3:3" x14ac:dyDescent="0.25">
      <c r="C987" s="34"/>
    </row>
    <row r="988" spans="3:3" x14ac:dyDescent="0.25">
      <c r="C988" s="34"/>
    </row>
    <row r="989" spans="3:3" x14ac:dyDescent="0.25">
      <c r="C989" s="34"/>
    </row>
    <row r="990" spans="3:3" x14ac:dyDescent="0.25">
      <c r="C990" s="34"/>
    </row>
    <row r="991" spans="3:3" x14ac:dyDescent="0.25">
      <c r="C991" s="34"/>
    </row>
    <row r="992" spans="3:3" x14ac:dyDescent="0.25">
      <c r="C992" s="34"/>
    </row>
    <row r="993" spans="3:3" x14ac:dyDescent="0.25">
      <c r="C993" s="34"/>
    </row>
    <row r="994" spans="3:3" x14ac:dyDescent="0.25">
      <c r="C994" s="34"/>
    </row>
    <row r="995" spans="3:3" x14ac:dyDescent="0.25">
      <c r="C995" s="34"/>
    </row>
    <row r="996" spans="3:3" x14ac:dyDescent="0.25">
      <c r="C996" s="34"/>
    </row>
    <row r="997" spans="3:3" x14ac:dyDescent="0.25">
      <c r="C997" s="34"/>
    </row>
    <row r="998" spans="3:3" x14ac:dyDescent="0.25">
      <c r="C998" s="34"/>
    </row>
    <row r="999" spans="3:3" x14ac:dyDescent="0.25">
      <c r="C999" s="34"/>
    </row>
    <row r="1000" spans="3:3" x14ac:dyDescent="0.25">
      <c r="C1000" s="34"/>
    </row>
    <row r="1001" spans="3:3" x14ac:dyDescent="0.25">
      <c r="C1001" s="34"/>
    </row>
    <row r="1002" spans="3:3" x14ac:dyDescent="0.25">
      <c r="C1002" s="34"/>
    </row>
    <row r="1003" spans="3:3" x14ac:dyDescent="0.25">
      <c r="C1003" s="34"/>
    </row>
    <row r="1004" spans="3:3" x14ac:dyDescent="0.25">
      <c r="C1004" s="34"/>
    </row>
    <row r="1005" spans="3:3" x14ac:dyDescent="0.25">
      <c r="C1005" s="34"/>
    </row>
    <row r="1006" spans="3:3" x14ac:dyDescent="0.25">
      <c r="C1006" s="34"/>
    </row>
    <row r="1007" spans="3:3" x14ac:dyDescent="0.25">
      <c r="C1007" s="34"/>
    </row>
    <row r="1008" spans="3:3" x14ac:dyDescent="0.25">
      <c r="C1008" s="34"/>
    </row>
    <row r="1009" spans="3:3" x14ac:dyDescent="0.25">
      <c r="C1009" s="34"/>
    </row>
    <row r="1010" spans="3:3" x14ac:dyDescent="0.25">
      <c r="C1010" s="34"/>
    </row>
    <row r="1011" spans="3:3" x14ac:dyDescent="0.25">
      <c r="C1011" s="34"/>
    </row>
    <row r="1012" spans="3:3" x14ac:dyDescent="0.25">
      <c r="C1012" s="34"/>
    </row>
    <row r="1013" spans="3:3" x14ac:dyDescent="0.25">
      <c r="C1013" s="34"/>
    </row>
    <row r="1014" spans="3:3" x14ac:dyDescent="0.25">
      <c r="C1014" s="34"/>
    </row>
    <row r="1015" spans="3:3" x14ac:dyDescent="0.25">
      <c r="C1015" s="34"/>
    </row>
    <row r="1016" spans="3:3" x14ac:dyDescent="0.25">
      <c r="C1016" s="34"/>
    </row>
    <row r="1017" spans="3:3" x14ac:dyDescent="0.25">
      <c r="C1017" s="34"/>
    </row>
    <row r="1018" spans="3:3" x14ac:dyDescent="0.25">
      <c r="C1018" s="34"/>
    </row>
    <row r="1019" spans="3:3" x14ac:dyDescent="0.25">
      <c r="C1019" s="34"/>
    </row>
    <row r="1020" spans="3:3" x14ac:dyDescent="0.25">
      <c r="C1020" s="34"/>
    </row>
    <row r="1021" spans="3:3" x14ac:dyDescent="0.25">
      <c r="C1021" s="34"/>
    </row>
    <row r="1022" spans="3:3" x14ac:dyDescent="0.25">
      <c r="C1022" s="34"/>
    </row>
    <row r="1023" spans="3:3" x14ac:dyDescent="0.25">
      <c r="C1023" s="34"/>
    </row>
  </sheetData>
  <autoFilter ref="A1:O96">
    <filterColumn colId="1">
      <colorFilter dxfId="0"/>
    </filterColumn>
  </autoFilter>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7"/>
  <sheetViews>
    <sheetView topLeftCell="D638" workbookViewId="0">
      <selection activeCell="O105" sqref="O105"/>
    </sheetView>
  </sheetViews>
  <sheetFormatPr baseColWidth="10" defaultColWidth="11.42578125" defaultRowHeight="15" x14ac:dyDescent="0.25"/>
  <cols>
    <col min="1" max="3" width="64.42578125" style="8" customWidth="1"/>
    <col min="4" max="5" width="75.5703125" style="8" customWidth="1"/>
    <col min="6" max="6" width="20.5703125" style="8" customWidth="1"/>
    <col min="7" max="7" width="14.140625" style="8" customWidth="1"/>
    <col min="8" max="16384" width="11.42578125" style="8"/>
  </cols>
  <sheetData>
    <row r="1" spans="1:7" x14ac:dyDescent="0.25">
      <c r="C1" s="8" t="s">
        <v>1405</v>
      </c>
      <c r="E1" s="8" t="s">
        <v>1406</v>
      </c>
    </row>
    <row r="2" spans="1:7" x14ac:dyDescent="0.25">
      <c r="A2" s="8" t="str">
        <f>+MID(B2,19,100)</f>
        <v>ANTIOQUIA</v>
      </c>
      <c r="B2" s="8" t="s">
        <v>35</v>
      </c>
      <c r="C2" s="8" t="str">
        <f t="shared" ref="C2:C65" si="0">+MID(B2,3,100)</f>
        <v>DEPARTAMENTO DE ANTIOQUIA</v>
      </c>
      <c r="D2" s="8" t="str">
        <f t="shared" ref="D2:D65" si="1">+MID(E2,6,100)</f>
        <v>DEPARTAMENTO ANTIOQUIA</v>
      </c>
      <c r="E2" s="8" t="s">
        <v>36</v>
      </c>
      <c r="F2" s="8" t="s">
        <v>37</v>
      </c>
      <c r="G2" s="8" t="s">
        <v>38</v>
      </c>
    </row>
    <row r="3" spans="1:7" x14ac:dyDescent="0.25">
      <c r="A3" s="8" t="str">
        <f>+MID(B3,19,100)</f>
        <v>ATLÁNTICO</v>
      </c>
      <c r="B3" s="8" t="s">
        <v>42</v>
      </c>
      <c r="C3" s="8" t="str">
        <f t="shared" si="0"/>
        <v>DEPARTAMENTO DE ATLÁNTICO</v>
      </c>
      <c r="D3" s="8" t="str">
        <f t="shared" si="1"/>
        <v>MEDELLÍN - ANTIOQUIA</v>
      </c>
      <c r="E3" s="8" t="s">
        <v>43</v>
      </c>
      <c r="F3" s="8" t="s">
        <v>44</v>
      </c>
      <c r="G3" s="8" t="s">
        <v>45</v>
      </c>
    </row>
    <row r="4" spans="1:7" x14ac:dyDescent="0.25">
      <c r="A4" s="8" t="str">
        <f t="shared" ref="A4:A24" si="2">+MID(B4,20,100)</f>
        <v>BOLÍVAR</v>
      </c>
      <c r="B4" s="9" t="s">
        <v>48</v>
      </c>
      <c r="C4" s="8" t="str">
        <f t="shared" si="0"/>
        <v xml:space="preserve"> DEPARTAMENTO DE BOLÍVAR</v>
      </c>
      <c r="D4" s="8" t="str">
        <f t="shared" si="1"/>
        <v>ABEJORRAL - ANTIOQUIA</v>
      </c>
      <c r="E4" s="8" t="s">
        <v>49</v>
      </c>
      <c r="F4" s="8" t="s">
        <v>50</v>
      </c>
      <c r="G4" s="8" t="s">
        <v>51</v>
      </c>
    </row>
    <row r="5" spans="1:7" x14ac:dyDescent="0.25">
      <c r="A5" s="8" t="str">
        <f t="shared" si="2"/>
        <v>BOYACÁ</v>
      </c>
      <c r="B5" s="8" t="s">
        <v>54</v>
      </c>
      <c r="C5" s="8" t="str">
        <f t="shared" si="0"/>
        <v xml:space="preserve"> DEPARTAMENTO DE BOYACÁ</v>
      </c>
      <c r="D5" s="8" t="str">
        <f t="shared" si="1"/>
        <v>ABRIAQUÍ - ANTIOQUIA</v>
      </c>
      <c r="E5" s="8" t="s">
        <v>55</v>
      </c>
      <c r="F5" s="8" t="s">
        <v>56</v>
      </c>
      <c r="G5" s="8" t="s">
        <v>57</v>
      </c>
    </row>
    <row r="6" spans="1:7" x14ac:dyDescent="0.25">
      <c r="A6" s="8" t="str">
        <f t="shared" si="2"/>
        <v>CALDAS</v>
      </c>
      <c r="B6" s="8" t="s">
        <v>60</v>
      </c>
      <c r="C6" s="8" t="str">
        <f t="shared" si="0"/>
        <v xml:space="preserve"> DEPARTAMENTO DE CALDAS</v>
      </c>
      <c r="D6" s="8" t="str">
        <f t="shared" si="1"/>
        <v>ALEJANDRÍA - ANTIOQUIA</v>
      </c>
      <c r="E6" s="8" t="s">
        <v>61</v>
      </c>
      <c r="F6" s="8" t="s">
        <v>62</v>
      </c>
      <c r="G6" s="8" t="s">
        <v>63</v>
      </c>
    </row>
    <row r="7" spans="1:7" x14ac:dyDescent="0.25">
      <c r="A7" s="8" t="str">
        <f t="shared" si="2"/>
        <v>CAQUETÁ</v>
      </c>
      <c r="B7" s="8" t="s">
        <v>66</v>
      </c>
      <c r="C7" s="8" t="str">
        <f t="shared" si="0"/>
        <v xml:space="preserve"> DEPARTAMENTO DE CAQUETÁ</v>
      </c>
      <c r="D7" s="8" t="str">
        <f t="shared" si="1"/>
        <v>AMAGÁ - ANTIOQUIA</v>
      </c>
      <c r="E7" s="8" t="s">
        <v>67</v>
      </c>
      <c r="F7" s="8" t="s">
        <v>68</v>
      </c>
      <c r="G7" s="8" t="s">
        <v>69</v>
      </c>
    </row>
    <row r="8" spans="1:7" x14ac:dyDescent="0.25">
      <c r="A8" s="8" t="str">
        <f t="shared" si="2"/>
        <v>CAUCA</v>
      </c>
      <c r="B8" s="8" t="s">
        <v>72</v>
      </c>
      <c r="C8" s="8" t="str">
        <f t="shared" si="0"/>
        <v xml:space="preserve"> DEPARTAMENTO DE CAUCA</v>
      </c>
      <c r="D8" s="8" t="str">
        <f t="shared" si="1"/>
        <v>AMALFI - ANTIOQUIA</v>
      </c>
      <c r="E8" s="8" t="s">
        <v>73</v>
      </c>
      <c r="F8" s="8" t="s">
        <v>74</v>
      </c>
      <c r="G8" s="8" t="s">
        <v>75</v>
      </c>
    </row>
    <row r="9" spans="1:7" x14ac:dyDescent="0.25">
      <c r="A9" s="8" t="str">
        <f t="shared" si="2"/>
        <v>CESAR</v>
      </c>
      <c r="B9" s="8" t="s">
        <v>78</v>
      </c>
      <c r="C9" s="8" t="str">
        <f t="shared" si="0"/>
        <v xml:space="preserve"> DEPARTAMENTO DE CESAR</v>
      </c>
      <c r="D9" s="8" t="str">
        <f t="shared" si="1"/>
        <v>ANDES - ANTIOQUIA</v>
      </c>
      <c r="E9" s="8" t="s">
        <v>79</v>
      </c>
      <c r="F9" s="8" t="s">
        <v>80</v>
      </c>
      <c r="G9" s="8" t="s">
        <v>81</v>
      </c>
    </row>
    <row r="10" spans="1:7" x14ac:dyDescent="0.25">
      <c r="A10" s="8" t="str">
        <f t="shared" si="2"/>
        <v>CÓRDOBA</v>
      </c>
      <c r="B10" s="8" t="s">
        <v>83</v>
      </c>
      <c r="C10" s="8" t="str">
        <f t="shared" si="0"/>
        <v xml:space="preserve"> DEPARTAMENTO DE CÓRDOBA</v>
      </c>
      <c r="D10" s="8" t="str">
        <f t="shared" si="1"/>
        <v>ANGELÓPOLIS - ANTIOQUIA</v>
      </c>
      <c r="E10" s="8" t="s">
        <v>84</v>
      </c>
      <c r="G10" s="8" t="s">
        <v>85</v>
      </c>
    </row>
    <row r="11" spans="1:7" x14ac:dyDescent="0.25">
      <c r="A11" s="8" t="str">
        <f t="shared" si="2"/>
        <v>CUNDINAMARCA</v>
      </c>
      <c r="B11" s="8" t="s">
        <v>87</v>
      </c>
      <c r="C11" s="8" t="str">
        <f t="shared" si="0"/>
        <v xml:space="preserve"> DEPARTAMENTO DE CUNDINAMARCA</v>
      </c>
      <c r="D11" s="8" t="str">
        <f t="shared" si="1"/>
        <v>ANGOSTURA - ANTIOQUIA</v>
      </c>
      <c r="E11" s="8" t="s">
        <v>88</v>
      </c>
      <c r="G11" s="8" t="s">
        <v>89</v>
      </c>
    </row>
    <row r="12" spans="1:7" x14ac:dyDescent="0.25">
      <c r="A12" s="8" t="str">
        <f t="shared" si="2"/>
        <v>CHOCÓ</v>
      </c>
      <c r="B12" s="8" t="s">
        <v>91</v>
      </c>
      <c r="C12" s="8" t="str">
        <f t="shared" si="0"/>
        <v xml:space="preserve"> DEPARTAMENTO DE CHOCÓ</v>
      </c>
      <c r="D12" s="8" t="str">
        <f t="shared" si="1"/>
        <v>ANORÍ - ANTIOQUIA</v>
      </c>
      <c r="E12" s="8" t="s">
        <v>92</v>
      </c>
      <c r="G12" s="8" t="s">
        <v>93</v>
      </c>
    </row>
    <row r="13" spans="1:7" x14ac:dyDescent="0.25">
      <c r="A13" s="8" t="str">
        <f t="shared" si="2"/>
        <v>HUILA</v>
      </c>
      <c r="B13" s="8" t="s">
        <v>95</v>
      </c>
      <c r="C13" s="8" t="str">
        <f t="shared" si="0"/>
        <v xml:space="preserve"> DEPARTAMENTO DE HUILA</v>
      </c>
      <c r="D13" s="8" t="str">
        <f t="shared" si="1"/>
        <v>SANTA FE DE ANTIOQUIA - ANTIOQUIA</v>
      </c>
      <c r="E13" s="8" t="s">
        <v>96</v>
      </c>
      <c r="G13" s="8" t="s">
        <v>97</v>
      </c>
    </row>
    <row r="14" spans="1:7" x14ac:dyDescent="0.25">
      <c r="A14" s="8" t="str">
        <f t="shared" si="2"/>
        <v>LA GUAJIRA</v>
      </c>
      <c r="B14" s="8" t="s">
        <v>98</v>
      </c>
      <c r="C14" s="8" t="str">
        <f t="shared" si="0"/>
        <v xml:space="preserve"> DEPARTAMENTO DE LA GUAJIRA</v>
      </c>
      <c r="D14" s="8" t="str">
        <f t="shared" si="1"/>
        <v>ANZÁ - ANTIOQUIA</v>
      </c>
      <c r="E14" s="8" t="s">
        <v>99</v>
      </c>
    </row>
    <row r="15" spans="1:7" x14ac:dyDescent="0.25">
      <c r="A15" s="8" t="str">
        <f t="shared" si="2"/>
        <v>MAGDALENA</v>
      </c>
      <c r="B15" s="8" t="s">
        <v>100</v>
      </c>
      <c r="C15" s="8" t="str">
        <f t="shared" si="0"/>
        <v xml:space="preserve"> DEPARTAMENTO DE MAGDALENA</v>
      </c>
      <c r="D15" s="8" t="str">
        <f t="shared" si="1"/>
        <v>APARTADÓ - ANTIOQUIA</v>
      </c>
      <c r="E15" s="8" t="s">
        <v>101</v>
      </c>
    </row>
    <row r="16" spans="1:7" x14ac:dyDescent="0.25">
      <c r="A16" s="8" t="str">
        <f t="shared" si="2"/>
        <v>META</v>
      </c>
      <c r="B16" s="8" t="s">
        <v>102</v>
      </c>
      <c r="C16" s="8" t="str">
        <f t="shared" si="0"/>
        <v xml:space="preserve"> DEPARTAMENTO DE META</v>
      </c>
      <c r="D16" s="8" t="str">
        <f t="shared" si="1"/>
        <v>ARBOLETES - ANTIOQUIA</v>
      </c>
      <c r="E16" s="8" t="s">
        <v>103</v>
      </c>
    </row>
    <row r="17" spans="1:5" x14ac:dyDescent="0.25">
      <c r="A17" s="8" t="str">
        <f t="shared" si="2"/>
        <v>NARIÑO</v>
      </c>
      <c r="B17" s="8" t="s">
        <v>104</v>
      </c>
      <c r="C17" s="8" t="str">
        <f t="shared" si="0"/>
        <v xml:space="preserve"> DEPARTAMENTO DE NARIÑO</v>
      </c>
      <c r="D17" s="8" t="str">
        <f t="shared" si="1"/>
        <v>ARGELIA - ANTIOQUIA</v>
      </c>
      <c r="E17" s="8" t="s">
        <v>105</v>
      </c>
    </row>
    <row r="18" spans="1:5" x14ac:dyDescent="0.25">
      <c r="A18" s="8" t="str">
        <f t="shared" si="2"/>
        <v>NORTE DE SANTANDER</v>
      </c>
      <c r="B18" s="8" t="s">
        <v>106</v>
      </c>
      <c r="C18" s="8" t="str">
        <f t="shared" si="0"/>
        <v xml:space="preserve"> DEPARTAMENTO DE NORTE DE SANTANDER</v>
      </c>
      <c r="D18" s="8" t="str">
        <f t="shared" si="1"/>
        <v>ARMENIA - ANTIOQUIA</v>
      </c>
      <c r="E18" s="8" t="s">
        <v>107</v>
      </c>
    </row>
    <row r="19" spans="1:5" x14ac:dyDescent="0.25">
      <c r="A19" s="8" t="str">
        <f t="shared" si="2"/>
        <v>QUINDIO</v>
      </c>
      <c r="B19" s="8" t="s">
        <v>108</v>
      </c>
      <c r="C19" s="8" t="str">
        <f t="shared" si="0"/>
        <v xml:space="preserve"> DEPARTAMENTO DE QUINDIO</v>
      </c>
      <c r="D19" s="8" t="str">
        <f t="shared" si="1"/>
        <v>BARBOSA - ANTIOQUIA</v>
      </c>
      <c r="E19" s="8" t="s">
        <v>109</v>
      </c>
    </row>
    <row r="20" spans="1:5" x14ac:dyDescent="0.25">
      <c r="A20" s="8" t="str">
        <f t="shared" si="2"/>
        <v>RISARALDA</v>
      </c>
      <c r="B20" s="8" t="s">
        <v>110</v>
      </c>
      <c r="C20" s="8" t="str">
        <f t="shared" si="0"/>
        <v xml:space="preserve"> DEPARTAMENTO DE RISARALDA</v>
      </c>
      <c r="D20" s="8" t="str">
        <f t="shared" si="1"/>
        <v>BELMIRA - ANTIOQUIA</v>
      </c>
      <c r="E20" s="8" t="s">
        <v>111</v>
      </c>
    </row>
    <row r="21" spans="1:5" x14ac:dyDescent="0.25">
      <c r="A21" s="8" t="str">
        <f t="shared" si="2"/>
        <v>SANTANDER</v>
      </c>
      <c r="B21" s="8" t="s">
        <v>112</v>
      </c>
      <c r="C21" s="8" t="str">
        <f t="shared" si="0"/>
        <v xml:space="preserve"> DEPARTAMENTO DE SANTANDER</v>
      </c>
      <c r="D21" s="8" t="str">
        <f t="shared" si="1"/>
        <v>BELLO - ANTIOQUIA</v>
      </c>
      <c r="E21" s="8" t="s">
        <v>113</v>
      </c>
    </row>
    <row r="22" spans="1:5" x14ac:dyDescent="0.25">
      <c r="A22" s="8" t="str">
        <f t="shared" si="2"/>
        <v>SUCRE</v>
      </c>
      <c r="B22" s="8" t="s">
        <v>114</v>
      </c>
      <c r="C22" s="8" t="str">
        <f t="shared" si="0"/>
        <v xml:space="preserve"> DEPARTAMENTO DE SUCRE</v>
      </c>
      <c r="D22" s="8" t="str">
        <f t="shared" si="1"/>
        <v>BETANIA - ANTIOQUIA</v>
      </c>
      <c r="E22" s="8" t="s">
        <v>115</v>
      </c>
    </row>
    <row r="23" spans="1:5" x14ac:dyDescent="0.25">
      <c r="A23" s="8" t="str">
        <f t="shared" si="2"/>
        <v>TOLIMA</v>
      </c>
      <c r="B23" s="8" t="s">
        <v>116</v>
      </c>
      <c r="C23" s="8" t="str">
        <f t="shared" si="0"/>
        <v xml:space="preserve"> DEPARTAMENTO DE TOLIMA</v>
      </c>
      <c r="D23" s="8" t="str">
        <f t="shared" si="1"/>
        <v>BETULIA - ANTIOQUIA</v>
      </c>
      <c r="E23" s="8" t="s">
        <v>117</v>
      </c>
    </row>
    <row r="24" spans="1:5" x14ac:dyDescent="0.25">
      <c r="A24" s="8" t="str">
        <f t="shared" si="2"/>
        <v>VALLE DEL CAUCA</v>
      </c>
      <c r="B24" s="8" t="s">
        <v>118</v>
      </c>
      <c r="C24" s="8" t="str">
        <f t="shared" si="0"/>
        <v xml:space="preserve"> DEPARTAMENTO DE VALLE DEL CAUCA</v>
      </c>
      <c r="D24" s="8" t="str">
        <f t="shared" si="1"/>
        <v>CIUDAD BOLÍVAR - ANTIOQUIA</v>
      </c>
      <c r="E24" s="8" t="s">
        <v>119</v>
      </c>
    </row>
    <row r="25" spans="1:5" x14ac:dyDescent="0.25">
      <c r="A25" s="8" t="str">
        <f>+MID(B25,20,100)</f>
        <v>ARAUCA</v>
      </c>
      <c r="B25" s="8" t="s">
        <v>120</v>
      </c>
      <c r="C25" s="8" t="str">
        <f t="shared" si="0"/>
        <v xml:space="preserve"> DEPARTAMENTO DE ARAUCA</v>
      </c>
      <c r="D25" s="8" t="str">
        <f t="shared" si="1"/>
        <v>BRICEÑO - ANTIOQUIA</v>
      </c>
      <c r="E25" s="8" t="s">
        <v>121</v>
      </c>
    </row>
    <row r="26" spans="1:5" x14ac:dyDescent="0.25">
      <c r="A26" s="8" t="str">
        <f t="shared" ref="A26:A33" si="3">+MID(B26,20,100)</f>
        <v>CASANARE</v>
      </c>
      <c r="B26" s="8" t="s">
        <v>122</v>
      </c>
      <c r="C26" s="8" t="str">
        <f t="shared" si="0"/>
        <v xml:space="preserve"> DEPARTAMENTO DE CASANARE</v>
      </c>
      <c r="D26" s="8" t="str">
        <f t="shared" si="1"/>
        <v>BURITICÁ - ANTIOQUIA</v>
      </c>
      <c r="E26" s="8" t="s">
        <v>123</v>
      </c>
    </row>
    <row r="27" spans="1:5" x14ac:dyDescent="0.25">
      <c r="A27" s="8" t="str">
        <f t="shared" si="3"/>
        <v>PUTUMAYO</v>
      </c>
      <c r="B27" s="8" t="s">
        <v>124</v>
      </c>
      <c r="C27" s="8" t="str">
        <f t="shared" si="0"/>
        <v xml:space="preserve"> DEPARTAMENTO DE PUTUMAYO</v>
      </c>
      <c r="D27" s="8" t="str">
        <f t="shared" si="1"/>
        <v>CÁCERES - ANTIOQUIA</v>
      </c>
      <c r="E27" s="8" t="s">
        <v>125</v>
      </c>
    </row>
    <row r="28" spans="1:5" x14ac:dyDescent="0.25">
      <c r="A28" s="8" t="str">
        <f t="shared" si="3"/>
        <v>SAN ANDRÉS, PROVIDENCIA Y SANTA CATALINA</v>
      </c>
      <c r="B28" s="8" t="s">
        <v>126</v>
      </c>
      <c r="C28" s="8" t="str">
        <f t="shared" si="0"/>
        <v xml:space="preserve"> DEPARTAMENTO DE SAN ANDRÉS, PROVIDENCIA Y SANTA CATALINA</v>
      </c>
      <c r="D28" s="8" t="str">
        <f t="shared" si="1"/>
        <v>CAICEDO - ANTIOQUIA</v>
      </c>
      <c r="E28" s="8" t="s">
        <v>127</v>
      </c>
    </row>
    <row r="29" spans="1:5" x14ac:dyDescent="0.25">
      <c r="A29" s="8" t="str">
        <f t="shared" si="3"/>
        <v>AMAZONAS</v>
      </c>
      <c r="B29" s="8" t="s">
        <v>128</v>
      </c>
      <c r="C29" s="8" t="str">
        <f t="shared" si="0"/>
        <v xml:space="preserve"> DEPARTAMENTO DE AMAZONAS</v>
      </c>
      <c r="D29" s="8" t="str">
        <f t="shared" si="1"/>
        <v>CALDAS - ANTIOQUIA</v>
      </c>
      <c r="E29" s="8" t="s">
        <v>129</v>
      </c>
    </row>
    <row r="30" spans="1:5" x14ac:dyDescent="0.25">
      <c r="A30" s="8" t="str">
        <f t="shared" si="3"/>
        <v>GUAINÍA</v>
      </c>
      <c r="B30" s="8" t="s">
        <v>130</v>
      </c>
      <c r="C30" s="8" t="str">
        <f t="shared" si="0"/>
        <v xml:space="preserve"> DEPARTAMENTO DE GUAINÍA</v>
      </c>
      <c r="D30" s="8" t="str">
        <f t="shared" si="1"/>
        <v>CAMPAMENTO - ANTIOQUIA</v>
      </c>
      <c r="E30" s="8" t="s">
        <v>131</v>
      </c>
    </row>
    <row r="31" spans="1:5" x14ac:dyDescent="0.25">
      <c r="A31" s="8" t="str">
        <f t="shared" si="3"/>
        <v>GUAVIARE</v>
      </c>
      <c r="B31" s="8" t="s">
        <v>132</v>
      </c>
      <c r="C31" s="8" t="str">
        <f t="shared" si="0"/>
        <v xml:space="preserve"> DEPARTAMENTO DE GUAVIARE</v>
      </c>
      <c r="D31" s="8" t="str">
        <f t="shared" si="1"/>
        <v>CAÑASGORDAS - ANTIOQUIA</v>
      </c>
      <c r="E31" s="8" t="s">
        <v>133</v>
      </c>
    </row>
    <row r="32" spans="1:5" x14ac:dyDescent="0.25">
      <c r="A32" s="8" t="str">
        <f t="shared" si="3"/>
        <v>VAUPÉS</v>
      </c>
      <c r="B32" s="8" t="s">
        <v>134</v>
      </c>
      <c r="C32" s="8" t="str">
        <f t="shared" si="0"/>
        <v xml:space="preserve"> DEPARTAMENTO DE VAUPÉS</v>
      </c>
      <c r="D32" s="8" t="str">
        <f t="shared" si="1"/>
        <v>CARACOLÍ - ANTIOQUIA</v>
      </c>
      <c r="E32" s="8" t="s">
        <v>135</v>
      </c>
    </row>
    <row r="33" spans="1:5" x14ac:dyDescent="0.25">
      <c r="A33" s="8" t="str">
        <f t="shared" si="3"/>
        <v>VICHADA</v>
      </c>
      <c r="B33" s="8" t="s">
        <v>136</v>
      </c>
      <c r="C33" s="8" t="str">
        <f t="shared" si="0"/>
        <v xml:space="preserve"> DEPARTAMENTO DE VICHADA</v>
      </c>
      <c r="D33" s="8" t="str">
        <f t="shared" si="1"/>
        <v>CARAMANTA - ANTIOQUIA</v>
      </c>
      <c r="E33" s="8" t="s">
        <v>137</v>
      </c>
    </row>
    <row r="34" spans="1:5" x14ac:dyDescent="0.25">
      <c r="C34" s="8" t="str">
        <f t="shared" si="0"/>
        <v/>
      </c>
      <c r="D34" s="8" t="str">
        <f t="shared" si="1"/>
        <v>CAREPA - ANTIOQUIA</v>
      </c>
      <c r="E34" s="8" t="s">
        <v>138</v>
      </c>
    </row>
    <row r="35" spans="1:5" x14ac:dyDescent="0.25">
      <c r="C35" s="8" t="str">
        <f t="shared" si="0"/>
        <v/>
      </c>
      <c r="D35" s="8" t="str">
        <f t="shared" si="1"/>
        <v>CARMEN DE VIBORAL - ANTIOQUIA</v>
      </c>
      <c r="E35" s="8" t="s">
        <v>139</v>
      </c>
    </row>
    <row r="36" spans="1:5" x14ac:dyDescent="0.25">
      <c r="C36" s="8" t="str">
        <f t="shared" si="0"/>
        <v/>
      </c>
      <c r="D36" s="8" t="str">
        <f t="shared" si="1"/>
        <v>CAROLINA - ANTIOQUIA</v>
      </c>
      <c r="E36" s="8" t="s">
        <v>140</v>
      </c>
    </row>
    <row r="37" spans="1:5" x14ac:dyDescent="0.25">
      <c r="C37" s="8" t="str">
        <f t="shared" si="0"/>
        <v/>
      </c>
      <c r="D37" s="8" t="str">
        <f t="shared" si="1"/>
        <v>CAUCASIA - ANTIOQUIA</v>
      </c>
      <c r="E37" s="8" t="s">
        <v>141</v>
      </c>
    </row>
    <row r="38" spans="1:5" x14ac:dyDescent="0.25">
      <c r="C38" s="8" t="str">
        <f t="shared" si="0"/>
        <v/>
      </c>
      <c r="D38" s="8" t="str">
        <f t="shared" si="1"/>
        <v>CHIGORODÓ - ANTIOQUIA</v>
      </c>
      <c r="E38" s="8" t="s">
        <v>142</v>
      </c>
    </row>
    <row r="39" spans="1:5" x14ac:dyDescent="0.25">
      <c r="C39" s="8" t="str">
        <f t="shared" si="0"/>
        <v/>
      </c>
      <c r="D39" s="8" t="str">
        <f t="shared" si="1"/>
        <v>CISNEROS - ANTIOQUIA</v>
      </c>
      <c r="E39" s="8" t="s">
        <v>143</v>
      </c>
    </row>
    <row r="40" spans="1:5" x14ac:dyDescent="0.25">
      <c r="C40" s="8" t="str">
        <f t="shared" si="0"/>
        <v/>
      </c>
      <c r="D40" s="8" t="str">
        <f t="shared" si="1"/>
        <v>COCORNÁ - ANTIOQUIA</v>
      </c>
      <c r="E40" s="8" t="s">
        <v>144</v>
      </c>
    </row>
    <row r="41" spans="1:5" x14ac:dyDescent="0.25">
      <c r="C41" s="8" t="str">
        <f t="shared" si="0"/>
        <v/>
      </c>
      <c r="D41" s="8" t="str">
        <f t="shared" si="1"/>
        <v>CONCEPCIÓN - ANTIOQUIA</v>
      </c>
      <c r="E41" s="8" t="s">
        <v>145</v>
      </c>
    </row>
    <row r="42" spans="1:5" x14ac:dyDescent="0.25">
      <c r="C42" s="8" t="str">
        <f t="shared" si="0"/>
        <v/>
      </c>
      <c r="D42" s="8" t="str">
        <f t="shared" si="1"/>
        <v>CONCORDIA - ANTIOQUIA</v>
      </c>
      <c r="E42" s="8" t="s">
        <v>146</v>
      </c>
    </row>
    <row r="43" spans="1:5" x14ac:dyDescent="0.25">
      <c r="C43" s="8" t="str">
        <f t="shared" si="0"/>
        <v/>
      </c>
      <c r="D43" s="8" t="str">
        <f t="shared" si="1"/>
        <v>COPACABANA - ANTIOQUIA</v>
      </c>
      <c r="E43" s="8" t="s">
        <v>147</v>
      </c>
    </row>
    <row r="44" spans="1:5" x14ac:dyDescent="0.25">
      <c r="C44" s="8" t="str">
        <f t="shared" si="0"/>
        <v/>
      </c>
      <c r="D44" s="8" t="str">
        <f t="shared" si="1"/>
        <v>DABEIBA - ANTIOQUIA</v>
      </c>
      <c r="E44" s="8" t="s">
        <v>148</v>
      </c>
    </row>
    <row r="45" spans="1:5" x14ac:dyDescent="0.25">
      <c r="C45" s="8" t="str">
        <f t="shared" si="0"/>
        <v/>
      </c>
      <c r="D45" s="8" t="str">
        <f t="shared" si="1"/>
        <v>DON MATÍAS - ANTIOQUIA</v>
      </c>
      <c r="E45" s="8" t="s">
        <v>149</v>
      </c>
    </row>
    <row r="46" spans="1:5" x14ac:dyDescent="0.25">
      <c r="C46" s="8" t="str">
        <f t="shared" si="0"/>
        <v/>
      </c>
      <c r="D46" s="8" t="str">
        <f t="shared" si="1"/>
        <v>EBÉJICO - ANTIOQUIA</v>
      </c>
      <c r="E46" s="8" t="s">
        <v>150</v>
      </c>
    </row>
    <row r="47" spans="1:5" x14ac:dyDescent="0.25">
      <c r="C47" s="8" t="str">
        <f t="shared" si="0"/>
        <v/>
      </c>
      <c r="D47" s="8" t="str">
        <f t="shared" si="1"/>
        <v>EL BAGRE - ANTIOQUIA</v>
      </c>
      <c r="E47" s="8" t="s">
        <v>151</v>
      </c>
    </row>
    <row r="48" spans="1:5" x14ac:dyDescent="0.25">
      <c r="C48" s="8" t="str">
        <f t="shared" si="0"/>
        <v/>
      </c>
      <c r="D48" s="8" t="str">
        <f t="shared" si="1"/>
        <v>ENTRERRIOS - ANTIOQUIA</v>
      </c>
      <c r="E48" s="8" t="s">
        <v>152</v>
      </c>
    </row>
    <row r="49" spans="3:5" x14ac:dyDescent="0.25">
      <c r="C49" s="8" t="str">
        <f t="shared" si="0"/>
        <v/>
      </c>
      <c r="D49" s="8" t="str">
        <f t="shared" si="1"/>
        <v>ENVIGADO - ANTIOQUIA</v>
      </c>
      <c r="E49" s="8" t="s">
        <v>153</v>
      </c>
    </row>
    <row r="50" spans="3:5" x14ac:dyDescent="0.25">
      <c r="C50" s="8" t="str">
        <f t="shared" si="0"/>
        <v/>
      </c>
      <c r="D50" s="8" t="str">
        <f t="shared" si="1"/>
        <v>FREDONIA - ANTIOQUIA</v>
      </c>
      <c r="E50" s="8" t="s">
        <v>154</v>
      </c>
    </row>
    <row r="51" spans="3:5" x14ac:dyDescent="0.25">
      <c r="C51" s="8" t="str">
        <f t="shared" si="0"/>
        <v/>
      </c>
      <c r="D51" s="8" t="str">
        <f t="shared" si="1"/>
        <v>FRONTINO - ANTIOQUIA</v>
      </c>
      <c r="E51" s="8" t="s">
        <v>155</v>
      </c>
    </row>
    <row r="52" spans="3:5" x14ac:dyDescent="0.25">
      <c r="C52" s="8" t="str">
        <f t="shared" si="0"/>
        <v/>
      </c>
      <c r="D52" s="8" t="str">
        <f t="shared" si="1"/>
        <v>GIRALDO - ANTIOQUIA</v>
      </c>
      <c r="E52" s="8" t="s">
        <v>156</v>
      </c>
    </row>
    <row r="53" spans="3:5" x14ac:dyDescent="0.25">
      <c r="C53" s="8" t="str">
        <f t="shared" si="0"/>
        <v/>
      </c>
      <c r="D53" s="8" t="str">
        <f t="shared" si="1"/>
        <v>GIRARDOTA - ANTIOQUIA</v>
      </c>
      <c r="E53" s="8" t="s">
        <v>157</v>
      </c>
    </row>
    <row r="54" spans="3:5" x14ac:dyDescent="0.25">
      <c r="C54" s="8" t="str">
        <f t="shared" si="0"/>
        <v/>
      </c>
      <c r="D54" s="8" t="str">
        <f t="shared" si="1"/>
        <v>GÓMEZ PLATA - ANTIOQUIA</v>
      </c>
      <c r="E54" s="8" t="s">
        <v>158</v>
      </c>
    </row>
    <row r="55" spans="3:5" x14ac:dyDescent="0.25">
      <c r="C55" s="8" t="str">
        <f t="shared" si="0"/>
        <v/>
      </c>
      <c r="D55" s="8" t="str">
        <f t="shared" si="1"/>
        <v>GRANADA - ANTIOQUIA</v>
      </c>
      <c r="E55" s="8" t="s">
        <v>159</v>
      </c>
    </row>
    <row r="56" spans="3:5" x14ac:dyDescent="0.25">
      <c r="C56" s="8" t="str">
        <f t="shared" si="0"/>
        <v/>
      </c>
      <c r="D56" s="8" t="str">
        <f t="shared" si="1"/>
        <v>GUADALUPE - ANTIOQUIA</v>
      </c>
      <c r="E56" s="8" t="s">
        <v>160</v>
      </c>
    </row>
    <row r="57" spans="3:5" x14ac:dyDescent="0.25">
      <c r="C57" s="8" t="str">
        <f t="shared" si="0"/>
        <v/>
      </c>
      <c r="D57" s="8" t="str">
        <f t="shared" si="1"/>
        <v>GUARNE - ANTIOQUIA</v>
      </c>
      <c r="E57" s="8" t="s">
        <v>161</v>
      </c>
    </row>
    <row r="58" spans="3:5" x14ac:dyDescent="0.25">
      <c r="C58" s="8" t="str">
        <f t="shared" si="0"/>
        <v/>
      </c>
      <c r="D58" s="8" t="str">
        <f t="shared" si="1"/>
        <v>GUATAPÉ - ANTIOQUIA</v>
      </c>
      <c r="E58" s="8" t="s">
        <v>162</v>
      </c>
    </row>
    <row r="59" spans="3:5" x14ac:dyDescent="0.25">
      <c r="C59" s="8" t="str">
        <f t="shared" si="0"/>
        <v/>
      </c>
      <c r="D59" s="8" t="str">
        <f t="shared" si="1"/>
        <v>HELICONIA - ANTIOQUIA</v>
      </c>
      <c r="E59" s="8" t="s">
        <v>163</v>
      </c>
    </row>
    <row r="60" spans="3:5" x14ac:dyDescent="0.25">
      <c r="C60" s="8" t="str">
        <f t="shared" si="0"/>
        <v/>
      </c>
      <c r="D60" s="8" t="str">
        <f t="shared" si="1"/>
        <v>HISPANIA - ANTIOQUIA</v>
      </c>
      <c r="E60" s="8" t="s">
        <v>164</v>
      </c>
    </row>
    <row r="61" spans="3:5" x14ac:dyDescent="0.25">
      <c r="C61" s="8" t="str">
        <f t="shared" si="0"/>
        <v/>
      </c>
      <c r="D61" s="8" t="str">
        <f t="shared" si="1"/>
        <v>ITAGÜÍ - ANTIOQUIA</v>
      </c>
      <c r="E61" s="8" t="s">
        <v>165</v>
      </c>
    </row>
    <row r="62" spans="3:5" x14ac:dyDescent="0.25">
      <c r="C62" s="8" t="str">
        <f t="shared" si="0"/>
        <v/>
      </c>
      <c r="D62" s="8" t="str">
        <f t="shared" si="1"/>
        <v>ITUANGO - ANTIOQUIA</v>
      </c>
      <c r="E62" s="8" t="s">
        <v>166</v>
      </c>
    </row>
    <row r="63" spans="3:5" x14ac:dyDescent="0.25">
      <c r="C63" s="8" t="str">
        <f t="shared" si="0"/>
        <v/>
      </c>
      <c r="D63" s="8" t="str">
        <f t="shared" si="1"/>
        <v>JARDÍN - ANTIOQUIA</v>
      </c>
      <c r="E63" s="8" t="s">
        <v>167</v>
      </c>
    </row>
    <row r="64" spans="3:5" x14ac:dyDescent="0.25">
      <c r="C64" s="8" t="str">
        <f t="shared" si="0"/>
        <v/>
      </c>
      <c r="D64" s="8" t="str">
        <f t="shared" si="1"/>
        <v>JERICÓ - ANTIOQUIA</v>
      </c>
      <c r="E64" s="8" t="s">
        <v>168</v>
      </c>
    </row>
    <row r="65" spans="3:5" x14ac:dyDescent="0.25">
      <c r="C65" s="8" t="str">
        <f t="shared" si="0"/>
        <v/>
      </c>
      <c r="D65" s="8" t="str">
        <f t="shared" si="1"/>
        <v>LA CEJA - ANTIOQUIA</v>
      </c>
      <c r="E65" s="8" t="s">
        <v>169</v>
      </c>
    </row>
    <row r="66" spans="3:5" x14ac:dyDescent="0.25">
      <c r="C66" s="8" t="str">
        <f t="shared" ref="C66:C129" si="4">+MID(B66,3,100)</f>
        <v/>
      </c>
      <c r="D66" s="8" t="str">
        <f t="shared" ref="D66:D129" si="5">+MID(E66,6,100)</f>
        <v>LA ESTRELLA - ANTIOQUIA</v>
      </c>
      <c r="E66" s="8" t="s">
        <v>170</v>
      </c>
    </row>
    <row r="67" spans="3:5" x14ac:dyDescent="0.25">
      <c r="C67" s="8" t="str">
        <f t="shared" si="4"/>
        <v/>
      </c>
      <c r="D67" s="8" t="str">
        <f t="shared" si="5"/>
        <v>LA PINTADA - ANTIOQUIA</v>
      </c>
      <c r="E67" s="8" t="s">
        <v>171</v>
      </c>
    </row>
    <row r="68" spans="3:5" x14ac:dyDescent="0.25">
      <c r="C68" s="8" t="str">
        <f t="shared" si="4"/>
        <v/>
      </c>
      <c r="D68" s="8" t="str">
        <f t="shared" si="5"/>
        <v>LA UNIÓN - ANTIOQUIA</v>
      </c>
      <c r="E68" s="8" t="s">
        <v>172</v>
      </c>
    </row>
    <row r="69" spans="3:5" x14ac:dyDescent="0.25">
      <c r="C69" s="8" t="str">
        <f t="shared" si="4"/>
        <v/>
      </c>
      <c r="D69" s="8" t="str">
        <f t="shared" si="5"/>
        <v>LIBORINA - ANTIOQUIA</v>
      </c>
      <c r="E69" s="8" t="s">
        <v>173</v>
      </c>
    </row>
    <row r="70" spans="3:5" x14ac:dyDescent="0.25">
      <c r="C70" s="8" t="str">
        <f t="shared" si="4"/>
        <v/>
      </c>
      <c r="D70" s="8" t="str">
        <f t="shared" si="5"/>
        <v>MACEO - ANTIOQUIA</v>
      </c>
      <c r="E70" s="8" t="s">
        <v>174</v>
      </c>
    </row>
    <row r="71" spans="3:5" x14ac:dyDescent="0.25">
      <c r="C71" s="8" t="str">
        <f t="shared" si="4"/>
        <v/>
      </c>
      <c r="D71" s="8" t="str">
        <f t="shared" si="5"/>
        <v>MARINILLA - ANTIOQUIA</v>
      </c>
      <c r="E71" s="8" t="s">
        <v>175</v>
      </c>
    </row>
    <row r="72" spans="3:5" x14ac:dyDescent="0.25">
      <c r="C72" s="8" t="str">
        <f t="shared" si="4"/>
        <v/>
      </c>
      <c r="D72" s="8" t="str">
        <f t="shared" si="5"/>
        <v>MONTEBELLO - ANTIOQUIA</v>
      </c>
      <c r="E72" s="8" t="s">
        <v>176</v>
      </c>
    </row>
    <row r="73" spans="3:5" x14ac:dyDescent="0.25">
      <c r="C73" s="8" t="str">
        <f t="shared" si="4"/>
        <v/>
      </c>
      <c r="D73" s="8" t="str">
        <f t="shared" si="5"/>
        <v>MURINDÓ - ANTIOQUIA</v>
      </c>
      <c r="E73" s="8" t="s">
        <v>177</v>
      </c>
    </row>
    <row r="74" spans="3:5" x14ac:dyDescent="0.25">
      <c r="C74" s="8" t="str">
        <f t="shared" si="4"/>
        <v/>
      </c>
      <c r="D74" s="8" t="str">
        <f t="shared" si="5"/>
        <v>MUTATÁ - ANTIOQUIA</v>
      </c>
      <c r="E74" s="8" t="s">
        <v>178</v>
      </c>
    </row>
    <row r="75" spans="3:5" x14ac:dyDescent="0.25">
      <c r="C75" s="8" t="str">
        <f t="shared" si="4"/>
        <v/>
      </c>
      <c r="D75" s="8" t="str">
        <f t="shared" si="5"/>
        <v>NARIÑO - ANTIOQUIA</v>
      </c>
      <c r="E75" s="8" t="s">
        <v>179</v>
      </c>
    </row>
    <row r="76" spans="3:5" x14ac:dyDescent="0.25">
      <c r="C76" s="8" t="str">
        <f t="shared" si="4"/>
        <v/>
      </c>
      <c r="D76" s="8" t="str">
        <f t="shared" si="5"/>
        <v>NECOCLÍ - ANTIOQUIA</v>
      </c>
      <c r="E76" s="8" t="s">
        <v>180</v>
      </c>
    </row>
    <row r="77" spans="3:5" x14ac:dyDescent="0.25">
      <c r="C77" s="8" t="str">
        <f t="shared" si="4"/>
        <v/>
      </c>
      <c r="D77" s="8" t="str">
        <f t="shared" si="5"/>
        <v>NECHÍ - ANTIOQUIA</v>
      </c>
      <c r="E77" s="8" t="s">
        <v>181</v>
      </c>
    </row>
    <row r="78" spans="3:5" x14ac:dyDescent="0.25">
      <c r="C78" s="8" t="str">
        <f t="shared" si="4"/>
        <v/>
      </c>
      <c r="D78" s="8" t="str">
        <f t="shared" si="5"/>
        <v>OLAYA - ANTIOQUIA</v>
      </c>
      <c r="E78" s="8" t="s">
        <v>182</v>
      </c>
    </row>
    <row r="79" spans="3:5" x14ac:dyDescent="0.25">
      <c r="C79" s="8" t="str">
        <f t="shared" si="4"/>
        <v/>
      </c>
      <c r="D79" s="8" t="str">
        <f t="shared" si="5"/>
        <v>PEÑOL - ANTIOQUIA</v>
      </c>
      <c r="E79" s="8" t="s">
        <v>183</v>
      </c>
    </row>
    <row r="80" spans="3:5" x14ac:dyDescent="0.25">
      <c r="C80" s="8" t="str">
        <f t="shared" si="4"/>
        <v/>
      </c>
      <c r="D80" s="8" t="str">
        <f t="shared" si="5"/>
        <v>PEQUE - ANTIOQUIA</v>
      </c>
      <c r="E80" s="8" t="s">
        <v>184</v>
      </c>
    </row>
    <row r="81" spans="3:5" x14ac:dyDescent="0.25">
      <c r="C81" s="8" t="str">
        <f t="shared" si="4"/>
        <v/>
      </c>
      <c r="D81" s="8" t="str">
        <f t="shared" si="5"/>
        <v>PUEBLORRICO - ANTIOQUIA</v>
      </c>
      <c r="E81" s="8" t="s">
        <v>185</v>
      </c>
    </row>
    <row r="82" spans="3:5" x14ac:dyDescent="0.25">
      <c r="C82" s="8" t="str">
        <f t="shared" si="4"/>
        <v/>
      </c>
      <c r="D82" s="8" t="str">
        <f t="shared" si="5"/>
        <v>PUERTO BERRÍO - ANTIOQUIA</v>
      </c>
      <c r="E82" s="8" t="s">
        <v>186</v>
      </c>
    </row>
    <row r="83" spans="3:5" x14ac:dyDescent="0.25">
      <c r="C83" s="8" t="str">
        <f t="shared" si="4"/>
        <v/>
      </c>
      <c r="D83" s="8" t="str">
        <f t="shared" si="5"/>
        <v>PUERTO NARE - ANTIOQUIA</v>
      </c>
      <c r="E83" s="8" t="s">
        <v>187</v>
      </c>
    </row>
    <row r="84" spans="3:5" x14ac:dyDescent="0.25">
      <c r="C84" s="8" t="str">
        <f t="shared" si="4"/>
        <v/>
      </c>
      <c r="D84" s="8" t="str">
        <f t="shared" si="5"/>
        <v>PUERTO TRIUNFO - ANTIOQUIA</v>
      </c>
      <c r="E84" s="8" t="s">
        <v>188</v>
      </c>
    </row>
    <row r="85" spans="3:5" x14ac:dyDescent="0.25">
      <c r="C85" s="8" t="str">
        <f t="shared" si="4"/>
        <v/>
      </c>
      <c r="D85" s="8" t="str">
        <f t="shared" si="5"/>
        <v>REMEDIOS - ANTIOQUIA</v>
      </c>
      <c r="E85" s="8" t="s">
        <v>189</v>
      </c>
    </row>
    <row r="86" spans="3:5" x14ac:dyDescent="0.25">
      <c r="C86" s="8" t="str">
        <f t="shared" si="4"/>
        <v/>
      </c>
      <c r="D86" s="8" t="str">
        <f t="shared" si="5"/>
        <v>RETIRO - ANTIOQUIA</v>
      </c>
      <c r="E86" s="8" t="s">
        <v>190</v>
      </c>
    </row>
    <row r="87" spans="3:5" x14ac:dyDescent="0.25">
      <c r="C87" s="8" t="str">
        <f t="shared" si="4"/>
        <v/>
      </c>
      <c r="D87" s="8" t="str">
        <f t="shared" si="5"/>
        <v>RIONEGRO - ANTIOQUIA</v>
      </c>
      <c r="E87" s="8" t="s">
        <v>191</v>
      </c>
    </row>
    <row r="88" spans="3:5" x14ac:dyDescent="0.25">
      <c r="C88" s="8" t="str">
        <f t="shared" si="4"/>
        <v/>
      </c>
      <c r="D88" s="8" t="str">
        <f t="shared" si="5"/>
        <v>SABANALARGA - ANTIOQUIA</v>
      </c>
      <c r="E88" s="8" t="s">
        <v>192</v>
      </c>
    </row>
    <row r="89" spans="3:5" x14ac:dyDescent="0.25">
      <c r="C89" s="8" t="str">
        <f t="shared" si="4"/>
        <v/>
      </c>
      <c r="D89" s="8" t="str">
        <f t="shared" si="5"/>
        <v>SABANETA - ANTIOQUIA</v>
      </c>
      <c r="E89" s="8" t="s">
        <v>193</v>
      </c>
    </row>
    <row r="90" spans="3:5" x14ac:dyDescent="0.25">
      <c r="C90" s="8" t="str">
        <f t="shared" si="4"/>
        <v/>
      </c>
      <c r="D90" s="8" t="str">
        <f t="shared" si="5"/>
        <v>SALGAR - ANTIOQUIA</v>
      </c>
      <c r="E90" s="8" t="s">
        <v>194</v>
      </c>
    </row>
    <row r="91" spans="3:5" x14ac:dyDescent="0.25">
      <c r="C91" s="8" t="str">
        <f t="shared" si="4"/>
        <v/>
      </c>
      <c r="D91" s="8" t="str">
        <f t="shared" si="5"/>
        <v>SAN ANDRÉS - ANTIOQUIA</v>
      </c>
      <c r="E91" s="8" t="s">
        <v>195</v>
      </c>
    </row>
    <row r="92" spans="3:5" x14ac:dyDescent="0.25">
      <c r="C92" s="8" t="str">
        <f t="shared" si="4"/>
        <v/>
      </c>
      <c r="D92" s="8" t="str">
        <f t="shared" si="5"/>
        <v>SAN CARLOS - ANTIOQUIA</v>
      </c>
      <c r="E92" s="8" t="s">
        <v>196</v>
      </c>
    </row>
    <row r="93" spans="3:5" x14ac:dyDescent="0.25">
      <c r="C93" s="8" t="str">
        <f t="shared" si="4"/>
        <v/>
      </c>
      <c r="D93" s="8" t="str">
        <f t="shared" si="5"/>
        <v>SAN FRANCISCO - ANTIOQUIA</v>
      </c>
      <c r="E93" s="8" t="s">
        <v>197</v>
      </c>
    </row>
    <row r="94" spans="3:5" x14ac:dyDescent="0.25">
      <c r="C94" s="8" t="str">
        <f t="shared" si="4"/>
        <v/>
      </c>
      <c r="D94" s="8" t="str">
        <f t="shared" si="5"/>
        <v>SAN JERÓNIMO - ANTIOQUIA</v>
      </c>
      <c r="E94" s="8" t="s">
        <v>198</v>
      </c>
    </row>
    <row r="95" spans="3:5" x14ac:dyDescent="0.25">
      <c r="C95" s="8" t="str">
        <f t="shared" si="4"/>
        <v/>
      </c>
      <c r="D95" s="8" t="str">
        <f t="shared" si="5"/>
        <v>SAN JOSÉ DE LA MONTAÑA - ANTIOQUIA</v>
      </c>
      <c r="E95" s="8" t="s">
        <v>199</v>
      </c>
    </row>
    <row r="96" spans="3:5" x14ac:dyDescent="0.25">
      <c r="C96" s="8" t="str">
        <f t="shared" si="4"/>
        <v/>
      </c>
      <c r="D96" s="8" t="str">
        <f t="shared" si="5"/>
        <v>SAN JUAN DE URABÁ - ANTIOQUIA</v>
      </c>
      <c r="E96" s="8" t="s">
        <v>200</v>
      </c>
    </row>
    <row r="97" spans="3:5" x14ac:dyDescent="0.25">
      <c r="C97" s="8" t="str">
        <f t="shared" si="4"/>
        <v/>
      </c>
      <c r="D97" s="8" t="str">
        <f t="shared" si="5"/>
        <v>SAN LUIS - ANTIOQUIA</v>
      </c>
      <c r="E97" s="8" t="s">
        <v>201</v>
      </c>
    </row>
    <row r="98" spans="3:5" x14ac:dyDescent="0.25">
      <c r="C98" s="8" t="str">
        <f t="shared" si="4"/>
        <v/>
      </c>
      <c r="D98" s="8" t="str">
        <f t="shared" si="5"/>
        <v>SAN PEDRO - ANTIOQUIA</v>
      </c>
      <c r="E98" s="8" t="s">
        <v>202</v>
      </c>
    </row>
    <row r="99" spans="3:5" x14ac:dyDescent="0.25">
      <c r="C99" s="8" t="str">
        <f t="shared" si="4"/>
        <v/>
      </c>
      <c r="D99" s="8" t="str">
        <f t="shared" si="5"/>
        <v>SAN PEDRO DE URABÁ - ANTIOQUIA</v>
      </c>
      <c r="E99" s="8" t="s">
        <v>203</v>
      </c>
    </row>
    <row r="100" spans="3:5" x14ac:dyDescent="0.25">
      <c r="C100" s="8" t="str">
        <f t="shared" si="4"/>
        <v/>
      </c>
      <c r="D100" s="8" t="str">
        <f t="shared" si="5"/>
        <v>SAN RAFAEL - ANTIOQUIA</v>
      </c>
      <c r="E100" s="8" t="s">
        <v>204</v>
      </c>
    </row>
    <row r="101" spans="3:5" x14ac:dyDescent="0.25">
      <c r="C101" s="8" t="str">
        <f t="shared" si="4"/>
        <v/>
      </c>
      <c r="D101" s="8" t="str">
        <f t="shared" si="5"/>
        <v>SAN ROQUE - ANTIOQUIA</v>
      </c>
      <c r="E101" s="8" t="s">
        <v>205</v>
      </c>
    </row>
    <row r="102" spans="3:5" x14ac:dyDescent="0.25">
      <c r="C102" s="8" t="str">
        <f t="shared" si="4"/>
        <v/>
      </c>
      <c r="D102" s="8" t="str">
        <f t="shared" si="5"/>
        <v>SAN VICENTE - ANTIOQUIA</v>
      </c>
      <c r="E102" s="8" t="s">
        <v>206</v>
      </c>
    </row>
    <row r="103" spans="3:5" x14ac:dyDescent="0.25">
      <c r="C103" s="8" t="str">
        <f t="shared" si="4"/>
        <v/>
      </c>
      <c r="D103" s="8" t="str">
        <f t="shared" si="5"/>
        <v>SANTA BÁRBARA - ANTIOQUIA</v>
      </c>
      <c r="E103" s="8" t="s">
        <v>207</v>
      </c>
    </row>
    <row r="104" spans="3:5" x14ac:dyDescent="0.25">
      <c r="C104" s="8" t="str">
        <f t="shared" si="4"/>
        <v/>
      </c>
      <c r="D104" s="8" t="str">
        <f t="shared" si="5"/>
        <v>SANTA ROSA DE OSOS - ANTIOQUIA</v>
      </c>
      <c r="E104" s="8" t="s">
        <v>208</v>
      </c>
    </row>
    <row r="105" spans="3:5" x14ac:dyDescent="0.25">
      <c r="C105" s="8" t="str">
        <f t="shared" si="4"/>
        <v/>
      </c>
      <c r="D105" s="8" t="str">
        <f t="shared" si="5"/>
        <v>SANTO DOMINGO - ANTIOQUIA</v>
      </c>
      <c r="E105" s="8" t="s">
        <v>209</v>
      </c>
    </row>
    <row r="106" spans="3:5" x14ac:dyDescent="0.25">
      <c r="C106" s="8" t="str">
        <f t="shared" si="4"/>
        <v/>
      </c>
      <c r="D106" s="8" t="str">
        <f t="shared" si="5"/>
        <v>SANTUARIO - ANTIOQUIA</v>
      </c>
      <c r="E106" s="8" t="s">
        <v>210</v>
      </c>
    </row>
    <row r="107" spans="3:5" x14ac:dyDescent="0.25">
      <c r="C107" s="8" t="str">
        <f t="shared" si="4"/>
        <v/>
      </c>
      <c r="D107" s="8" t="str">
        <f t="shared" si="5"/>
        <v>SEGOVIA - ANTIOQUIA</v>
      </c>
      <c r="E107" s="8" t="s">
        <v>211</v>
      </c>
    </row>
    <row r="108" spans="3:5" x14ac:dyDescent="0.25">
      <c r="C108" s="8" t="str">
        <f t="shared" si="4"/>
        <v/>
      </c>
      <c r="D108" s="8" t="str">
        <f t="shared" si="5"/>
        <v>SONSÓN - ANTIOQUIA</v>
      </c>
      <c r="E108" s="8" t="s">
        <v>212</v>
      </c>
    </row>
    <row r="109" spans="3:5" x14ac:dyDescent="0.25">
      <c r="C109" s="8" t="str">
        <f t="shared" si="4"/>
        <v/>
      </c>
      <c r="D109" s="8" t="str">
        <f t="shared" si="5"/>
        <v>SOPETRÁN - ANTIOQUIA</v>
      </c>
      <c r="E109" s="8" t="s">
        <v>213</v>
      </c>
    </row>
    <row r="110" spans="3:5" x14ac:dyDescent="0.25">
      <c r="C110" s="8" t="str">
        <f t="shared" si="4"/>
        <v/>
      </c>
      <c r="D110" s="8" t="str">
        <f t="shared" si="5"/>
        <v>TÁMESIS - ANTIOQUIA</v>
      </c>
      <c r="E110" s="8" t="s">
        <v>214</v>
      </c>
    </row>
    <row r="111" spans="3:5" x14ac:dyDescent="0.25">
      <c r="C111" s="8" t="str">
        <f t="shared" si="4"/>
        <v/>
      </c>
      <c r="D111" s="8" t="str">
        <f t="shared" si="5"/>
        <v>TARAZÁ - ANTIOQUIA</v>
      </c>
      <c r="E111" s="8" t="s">
        <v>215</v>
      </c>
    </row>
    <row r="112" spans="3:5" x14ac:dyDescent="0.25">
      <c r="C112" s="8" t="str">
        <f t="shared" si="4"/>
        <v/>
      </c>
      <c r="D112" s="8" t="str">
        <f t="shared" si="5"/>
        <v>TARSO - ANTIOQUIA</v>
      </c>
      <c r="E112" s="8" t="s">
        <v>216</v>
      </c>
    </row>
    <row r="113" spans="3:5" x14ac:dyDescent="0.25">
      <c r="C113" s="8" t="str">
        <f t="shared" si="4"/>
        <v/>
      </c>
      <c r="D113" s="8" t="str">
        <f t="shared" si="5"/>
        <v>TITIRIBÍ - ANTIOQUIA</v>
      </c>
      <c r="E113" s="8" t="s">
        <v>217</v>
      </c>
    </row>
    <row r="114" spans="3:5" x14ac:dyDescent="0.25">
      <c r="C114" s="8" t="str">
        <f t="shared" si="4"/>
        <v/>
      </c>
      <c r="D114" s="8" t="str">
        <f t="shared" si="5"/>
        <v>TOLEDO - ANTIOQUIA</v>
      </c>
      <c r="E114" s="8" t="s">
        <v>218</v>
      </c>
    </row>
    <row r="115" spans="3:5" x14ac:dyDescent="0.25">
      <c r="C115" s="8" t="str">
        <f t="shared" si="4"/>
        <v/>
      </c>
      <c r="D115" s="8" t="str">
        <f t="shared" si="5"/>
        <v>TURBO - ANTIOQUIA</v>
      </c>
      <c r="E115" s="8" t="s">
        <v>219</v>
      </c>
    </row>
    <row r="116" spans="3:5" x14ac:dyDescent="0.25">
      <c r="C116" s="8" t="str">
        <f t="shared" si="4"/>
        <v/>
      </c>
      <c r="D116" s="8" t="str">
        <f t="shared" si="5"/>
        <v>URAMITA - ANTIOQUIA</v>
      </c>
      <c r="E116" s="8" t="s">
        <v>220</v>
      </c>
    </row>
    <row r="117" spans="3:5" x14ac:dyDescent="0.25">
      <c r="C117" s="8" t="str">
        <f t="shared" si="4"/>
        <v/>
      </c>
      <c r="D117" s="8" t="str">
        <f t="shared" si="5"/>
        <v>URRAO - ANTIOQUIA</v>
      </c>
      <c r="E117" s="8" t="s">
        <v>221</v>
      </c>
    </row>
    <row r="118" spans="3:5" x14ac:dyDescent="0.25">
      <c r="C118" s="8" t="str">
        <f t="shared" si="4"/>
        <v/>
      </c>
      <c r="D118" s="8" t="str">
        <f t="shared" si="5"/>
        <v>VALDIVIA - ANTIOQUIA</v>
      </c>
      <c r="E118" s="8" t="s">
        <v>222</v>
      </c>
    </row>
    <row r="119" spans="3:5" x14ac:dyDescent="0.25">
      <c r="C119" s="8" t="str">
        <f t="shared" si="4"/>
        <v/>
      </c>
      <c r="D119" s="8" t="str">
        <f t="shared" si="5"/>
        <v>VALPARAISO - ANTIOQUIA</v>
      </c>
      <c r="E119" s="8" t="s">
        <v>223</v>
      </c>
    </row>
    <row r="120" spans="3:5" x14ac:dyDescent="0.25">
      <c r="C120" s="8" t="str">
        <f t="shared" si="4"/>
        <v/>
      </c>
      <c r="D120" s="8" t="str">
        <f t="shared" si="5"/>
        <v>VEGACHÍ - ANTIOQUIA</v>
      </c>
      <c r="E120" s="8" t="s">
        <v>224</v>
      </c>
    </row>
    <row r="121" spans="3:5" x14ac:dyDescent="0.25">
      <c r="C121" s="8" t="str">
        <f t="shared" si="4"/>
        <v/>
      </c>
      <c r="D121" s="8" t="str">
        <f t="shared" si="5"/>
        <v>VENECIA - ANTIOQUIA</v>
      </c>
      <c r="E121" s="8" t="s">
        <v>225</v>
      </c>
    </row>
    <row r="122" spans="3:5" x14ac:dyDescent="0.25">
      <c r="C122" s="8" t="str">
        <f t="shared" si="4"/>
        <v/>
      </c>
      <c r="D122" s="8" t="str">
        <f t="shared" si="5"/>
        <v>VIGIA DEL FUERTE - ANTIOQUIA</v>
      </c>
      <c r="E122" s="8" t="s">
        <v>226</v>
      </c>
    </row>
    <row r="123" spans="3:5" x14ac:dyDescent="0.25">
      <c r="C123" s="8" t="str">
        <f t="shared" si="4"/>
        <v/>
      </c>
      <c r="D123" s="8" t="str">
        <f t="shared" si="5"/>
        <v>YALÍ - ANTIOQUIA</v>
      </c>
      <c r="E123" s="8" t="s">
        <v>227</v>
      </c>
    </row>
    <row r="124" spans="3:5" x14ac:dyDescent="0.25">
      <c r="C124" s="8" t="str">
        <f t="shared" si="4"/>
        <v/>
      </c>
      <c r="D124" s="8" t="str">
        <f t="shared" si="5"/>
        <v>YARUMAL - ANTIOQUIA</v>
      </c>
      <c r="E124" s="8" t="s">
        <v>228</v>
      </c>
    </row>
    <row r="125" spans="3:5" x14ac:dyDescent="0.25">
      <c r="C125" s="8" t="str">
        <f t="shared" si="4"/>
        <v/>
      </c>
      <c r="D125" s="8" t="str">
        <f t="shared" si="5"/>
        <v>YOLOMBÓ - ANTIOQUIA</v>
      </c>
      <c r="E125" s="8" t="s">
        <v>229</v>
      </c>
    </row>
    <row r="126" spans="3:5" x14ac:dyDescent="0.25">
      <c r="C126" s="8" t="str">
        <f t="shared" si="4"/>
        <v/>
      </c>
      <c r="D126" s="8" t="str">
        <f t="shared" si="5"/>
        <v>YONDÓ (Casabe) - ANTIOQUIA</v>
      </c>
      <c r="E126" s="9" t="s">
        <v>230</v>
      </c>
    </row>
    <row r="127" spans="3:5" x14ac:dyDescent="0.25">
      <c r="C127" s="8" t="str">
        <f t="shared" si="4"/>
        <v/>
      </c>
      <c r="D127" s="8" t="str">
        <f t="shared" si="5"/>
        <v>ZARAGOZA - ANTIOQUIA</v>
      </c>
      <c r="E127" s="8" t="s">
        <v>231</v>
      </c>
    </row>
    <row r="128" spans="3:5" x14ac:dyDescent="0.25">
      <c r="C128" s="8" t="str">
        <f t="shared" si="4"/>
        <v/>
      </c>
      <c r="D128" s="8" t="str">
        <f t="shared" si="5"/>
        <v>DEPARTAMENTO ATLANTICO</v>
      </c>
      <c r="E128" s="8" t="s">
        <v>232</v>
      </c>
    </row>
    <row r="129" spans="3:5" x14ac:dyDescent="0.25">
      <c r="C129" s="8" t="str">
        <f t="shared" si="4"/>
        <v/>
      </c>
      <c r="D129" s="8" t="str">
        <f t="shared" si="5"/>
        <v>BARRANQUILLA - ATLÁNTICO</v>
      </c>
      <c r="E129" s="8" t="s">
        <v>233</v>
      </c>
    </row>
    <row r="130" spans="3:5" x14ac:dyDescent="0.25">
      <c r="C130" s="8" t="str">
        <f t="shared" ref="C130:C193" si="6">+MID(B130,3,100)</f>
        <v/>
      </c>
      <c r="D130" s="8" t="str">
        <f t="shared" ref="D130:D151" si="7">+MID(E130,6,100)</f>
        <v>BARANOA - ATLÁNTICO</v>
      </c>
      <c r="E130" s="8" t="s">
        <v>234</v>
      </c>
    </row>
    <row r="131" spans="3:5" x14ac:dyDescent="0.25">
      <c r="C131" s="8" t="str">
        <f t="shared" si="6"/>
        <v/>
      </c>
      <c r="D131" s="8" t="str">
        <f t="shared" si="7"/>
        <v>CAMPO DE LA CRUZ - ATLÁNTICO</v>
      </c>
      <c r="E131" s="8" t="s">
        <v>235</v>
      </c>
    </row>
    <row r="132" spans="3:5" x14ac:dyDescent="0.25">
      <c r="C132" s="8" t="str">
        <f t="shared" si="6"/>
        <v/>
      </c>
      <c r="D132" s="8" t="str">
        <f t="shared" si="7"/>
        <v>CANDELARIA - ATLÁNTICO</v>
      </c>
      <c r="E132" s="8" t="s">
        <v>236</v>
      </c>
    </row>
    <row r="133" spans="3:5" x14ac:dyDescent="0.25">
      <c r="C133" s="8" t="str">
        <f t="shared" si="6"/>
        <v/>
      </c>
      <c r="D133" s="8" t="str">
        <f t="shared" si="7"/>
        <v>GALAPA - ATLÁNTICO</v>
      </c>
      <c r="E133" s="8" t="s">
        <v>237</v>
      </c>
    </row>
    <row r="134" spans="3:5" x14ac:dyDescent="0.25">
      <c r="C134" s="8" t="str">
        <f t="shared" si="6"/>
        <v/>
      </c>
      <c r="D134" s="8" t="str">
        <f t="shared" si="7"/>
        <v>JUAN DE ACOSTA - ATLÁNTICO</v>
      </c>
      <c r="E134" s="8" t="s">
        <v>238</v>
      </c>
    </row>
    <row r="135" spans="3:5" x14ac:dyDescent="0.25">
      <c r="C135" s="8" t="str">
        <f t="shared" si="6"/>
        <v/>
      </c>
      <c r="D135" s="8" t="str">
        <f t="shared" si="7"/>
        <v>LURUACO - ATLÁNTICO</v>
      </c>
      <c r="E135" s="8" t="s">
        <v>239</v>
      </c>
    </row>
    <row r="136" spans="3:5" x14ac:dyDescent="0.25">
      <c r="C136" s="8" t="str">
        <f t="shared" si="6"/>
        <v/>
      </c>
      <c r="D136" s="8" t="str">
        <f t="shared" si="7"/>
        <v>MALAMBO - ATLÁNTICO</v>
      </c>
      <c r="E136" s="8" t="s">
        <v>240</v>
      </c>
    </row>
    <row r="137" spans="3:5" x14ac:dyDescent="0.25">
      <c r="C137" s="8" t="str">
        <f t="shared" si="6"/>
        <v/>
      </c>
      <c r="D137" s="8" t="str">
        <f t="shared" si="7"/>
        <v>MANATÍ - ATLÁNTICO</v>
      </c>
      <c r="E137" s="8" t="s">
        <v>241</v>
      </c>
    </row>
    <row r="138" spans="3:5" x14ac:dyDescent="0.25">
      <c r="C138" s="8" t="str">
        <f t="shared" si="6"/>
        <v/>
      </c>
      <c r="D138" s="8" t="str">
        <f t="shared" si="7"/>
        <v>PALMAR DE VARELA - ATLÁNTICO</v>
      </c>
      <c r="E138" s="8" t="s">
        <v>242</v>
      </c>
    </row>
    <row r="139" spans="3:5" x14ac:dyDescent="0.25">
      <c r="C139" s="8" t="str">
        <f t="shared" si="6"/>
        <v/>
      </c>
      <c r="D139" s="8" t="str">
        <f t="shared" si="7"/>
        <v>PIOJÓ - ATLÁNTICO</v>
      </c>
      <c r="E139" s="8" t="s">
        <v>243</v>
      </c>
    </row>
    <row r="140" spans="3:5" x14ac:dyDescent="0.25">
      <c r="C140" s="8" t="str">
        <f t="shared" si="6"/>
        <v/>
      </c>
      <c r="D140" s="8" t="str">
        <f t="shared" si="7"/>
        <v>POLONUEVO - ATLÁNTICO</v>
      </c>
      <c r="E140" s="8" t="s">
        <v>244</v>
      </c>
    </row>
    <row r="141" spans="3:5" x14ac:dyDescent="0.25">
      <c r="C141" s="8" t="str">
        <f t="shared" si="6"/>
        <v/>
      </c>
      <c r="D141" s="8" t="str">
        <f t="shared" si="7"/>
        <v>PONEDERA - ATLÁNTICO</v>
      </c>
      <c r="E141" s="8" t="s">
        <v>245</v>
      </c>
    </row>
    <row r="142" spans="3:5" x14ac:dyDescent="0.25">
      <c r="C142" s="8" t="str">
        <f t="shared" si="6"/>
        <v/>
      </c>
      <c r="D142" s="8" t="str">
        <f t="shared" si="7"/>
        <v>PUERTO COLOMBIA - ATLÁNTICO</v>
      </c>
      <c r="E142" s="8" t="s">
        <v>246</v>
      </c>
    </row>
    <row r="143" spans="3:5" x14ac:dyDescent="0.25">
      <c r="C143" s="8" t="str">
        <f t="shared" si="6"/>
        <v/>
      </c>
      <c r="D143" s="8" t="str">
        <f t="shared" si="7"/>
        <v>REPELÓN - ATLÁNTICO</v>
      </c>
      <c r="E143" s="8" t="s">
        <v>247</v>
      </c>
    </row>
    <row r="144" spans="3:5" x14ac:dyDescent="0.25">
      <c r="C144" s="8" t="str">
        <f t="shared" si="6"/>
        <v/>
      </c>
      <c r="D144" s="8" t="str">
        <f t="shared" si="7"/>
        <v>SABANAGRANDE - ATLÁNTICO</v>
      </c>
      <c r="E144" s="9" t="s">
        <v>248</v>
      </c>
    </row>
    <row r="145" spans="3:5" x14ac:dyDescent="0.25">
      <c r="C145" s="8" t="str">
        <f t="shared" si="6"/>
        <v/>
      </c>
      <c r="D145" s="8" t="str">
        <f t="shared" si="7"/>
        <v>SABANALARGA - ATLÁNTICO</v>
      </c>
      <c r="E145" s="9" t="s">
        <v>249</v>
      </c>
    </row>
    <row r="146" spans="3:5" x14ac:dyDescent="0.25">
      <c r="C146" s="8" t="str">
        <f t="shared" si="6"/>
        <v/>
      </c>
      <c r="D146" s="8" t="str">
        <f t="shared" si="7"/>
        <v>SANTA LUCÍA - ATLÁNTICO</v>
      </c>
      <c r="E146" s="8" t="s">
        <v>250</v>
      </c>
    </row>
    <row r="147" spans="3:5" x14ac:dyDescent="0.25">
      <c r="C147" s="8" t="str">
        <f t="shared" si="6"/>
        <v/>
      </c>
      <c r="D147" s="8" t="str">
        <f t="shared" si="7"/>
        <v>SANTO TOMÁS - ATLÁNTICO</v>
      </c>
      <c r="E147" s="8" t="s">
        <v>251</v>
      </c>
    </row>
    <row r="148" spans="3:5" x14ac:dyDescent="0.25">
      <c r="C148" s="8" t="str">
        <f t="shared" si="6"/>
        <v/>
      </c>
      <c r="D148" s="8" t="str">
        <f t="shared" si="7"/>
        <v>SOLEDAD - ATLÁNTICO</v>
      </c>
      <c r="E148" s="8" t="s">
        <v>252</v>
      </c>
    </row>
    <row r="149" spans="3:5" x14ac:dyDescent="0.25">
      <c r="C149" s="8" t="str">
        <f t="shared" si="6"/>
        <v/>
      </c>
      <c r="D149" s="8" t="str">
        <f t="shared" si="7"/>
        <v>SUAN - ATLÁNTICO</v>
      </c>
      <c r="E149" s="8" t="s">
        <v>253</v>
      </c>
    </row>
    <row r="150" spans="3:5" x14ac:dyDescent="0.25">
      <c r="C150" s="8" t="str">
        <f t="shared" si="6"/>
        <v/>
      </c>
      <c r="D150" s="8" t="str">
        <f t="shared" si="7"/>
        <v>TUBARÁ - ATLÁNTICO</v>
      </c>
      <c r="E150" s="8" t="s">
        <v>254</v>
      </c>
    </row>
    <row r="151" spans="3:5" x14ac:dyDescent="0.25">
      <c r="C151" s="8" t="str">
        <f t="shared" si="6"/>
        <v/>
      </c>
      <c r="D151" s="8" t="str">
        <f t="shared" si="7"/>
        <v>USIACURÍ - ATLÁNTICO</v>
      </c>
      <c r="E151" s="8" t="s">
        <v>255</v>
      </c>
    </row>
    <row r="152" spans="3:5" x14ac:dyDescent="0.25">
      <c r="C152" s="8" t="str">
        <f t="shared" si="6"/>
        <v/>
      </c>
      <c r="D152" s="8" t="str">
        <f>+MID(E152,7,100)</f>
        <v>BOGOTÁ, D.C. - CUNDINAMARCA</v>
      </c>
      <c r="E152" s="8" t="s">
        <v>256</v>
      </c>
    </row>
    <row r="153" spans="3:5" x14ac:dyDescent="0.25">
      <c r="C153" s="8" t="str">
        <f t="shared" si="6"/>
        <v/>
      </c>
      <c r="D153" s="8" t="str">
        <f t="shared" ref="D153:D216" si="8">+MID(E153,7,100)</f>
        <v>DEPARTAMENTO BOLÍVAR</v>
      </c>
      <c r="E153" s="9" t="s">
        <v>257</v>
      </c>
    </row>
    <row r="154" spans="3:5" x14ac:dyDescent="0.25">
      <c r="C154" s="8" t="str">
        <f t="shared" si="6"/>
        <v/>
      </c>
      <c r="D154" s="8" t="str">
        <f t="shared" si="8"/>
        <v>CARTAGENA DE INDIAS - BOLÍVAR</v>
      </c>
      <c r="E154" s="8" t="s">
        <v>258</v>
      </c>
    </row>
    <row r="155" spans="3:5" x14ac:dyDescent="0.25">
      <c r="C155" s="8" t="str">
        <f t="shared" si="6"/>
        <v/>
      </c>
      <c r="D155" s="8" t="str">
        <f t="shared" si="8"/>
        <v>ACHÍ - BOLÍVAR</v>
      </c>
      <c r="E155" s="8" t="s">
        <v>259</v>
      </c>
    </row>
    <row r="156" spans="3:5" x14ac:dyDescent="0.25">
      <c r="C156" s="8" t="str">
        <f t="shared" si="6"/>
        <v/>
      </c>
      <c r="D156" s="8" t="str">
        <f t="shared" si="8"/>
        <v>ALTOS DEL ROSARIO - BOLÍVAR</v>
      </c>
      <c r="E156" s="8" t="s">
        <v>260</v>
      </c>
    </row>
    <row r="157" spans="3:5" x14ac:dyDescent="0.25">
      <c r="C157" s="8" t="str">
        <f t="shared" si="6"/>
        <v/>
      </c>
      <c r="D157" s="8" t="str">
        <f t="shared" si="8"/>
        <v>ARENAL - BOLÍVAR</v>
      </c>
      <c r="E157" s="8" t="s">
        <v>261</v>
      </c>
    </row>
    <row r="158" spans="3:5" x14ac:dyDescent="0.25">
      <c r="C158" s="8" t="str">
        <f t="shared" si="6"/>
        <v/>
      </c>
      <c r="D158" s="8" t="str">
        <f t="shared" si="8"/>
        <v>ARJONA - BOLÍVAR</v>
      </c>
      <c r="E158" s="8" t="s">
        <v>262</v>
      </c>
    </row>
    <row r="159" spans="3:5" x14ac:dyDescent="0.25">
      <c r="C159" s="8" t="str">
        <f t="shared" si="6"/>
        <v/>
      </c>
      <c r="D159" s="8" t="str">
        <f t="shared" si="8"/>
        <v>ARROYOHONDO - BOLÍVAR</v>
      </c>
      <c r="E159" s="8" t="s">
        <v>263</v>
      </c>
    </row>
    <row r="160" spans="3:5" x14ac:dyDescent="0.25">
      <c r="C160" s="8" t="str">
        <f t="shared" si="6"/>
        <v/>
      </c>
      <c r="D160" s="8" t="str">
        <f t="shared" si="8"/>
        <v>BARRANCO DE LOBA - BOLÍVAR</v>
      </c>
      <c r="E160" s="8" t="s">
        <v>264</v>
      </c>
    </row>
    <row r="161" spans="3:5" x14ac:dyDescent="0.25">
      <c r="C161" s="8" t="str">
        <f t="shared" si="6"/>
        <v/>
      </c>
      <c r="D161" s="8" t="str">
        <f t="shared" si="8"/>
        <v>CALAMAR - BOLÍVAR</v>
      </c>
      <c r="E161" s="8" t="s">
        <v>265</v>
      </c>
    </row>
    <row r="162" spans="3:5" x14ac:dyDescent="0.25">
      <c r="C162" s="8" t="str">
        <f t="shared" si="6"/>
        <v/>
      </c>
      <c r="D162" s="8" t="str">
        <f t="shared" si="8"/>
        <v>CANTAGALLO - BOLÍVAR</v>
      </c>
      <c r="E162" s="9" t="s">
        <v>266</v>
      </c>
    </row>
    <row r="163" spans="3:5" x14ac:dyDescent="0.25">
      <c r="C163" s="8" t="str">
        <f t="shared" si="6"/>
        <v/>
      </c>
      <c r="D163" s="8" t="str">
        <f t="shared" si="8"/>
        <v>CICUCO - BOLÍVAR</v>
      </c>
      <c r="E163" s="8" t="s">
        <v>267</v>
      </c>
    </row>
    <row r="164" spans="3:5" x14ac:dyDescent="0.25">
      <c r="C164" s="8" t="str">
        <f t="shared" si="6"/>
        <v/>
      </c>
      <c r="D164" s="8" t="str">
        <f t="shared" si="8"/>
        <v>CÓRDOBA - BOLÍVAR</v>
      </c>
      <c r="E164" s="8" t="s">
        <v>268</v>
      </c>
    </row>
    <row r="165" spans="3:5" x14ac:dyDescent="0.25">
      <c r="C165" s="8" t="str">
        <f t="shared" si="6"/>
        <v/>
      </c>
      <c r="D165" s="8" t="str">
        <f t="shared" si="8"/>
        <v>CLEMENCIA - BOLÍVAR</v>
      </c>
      <c r="E165" s="8" t="s">
        <v>269</v>
      </c>
    </row>
    <row r="166" spans="3:5" x14ac:dyDescent="0.25">
      <c r="C166" s="8" t="str">
        <f t="shared" si="6"/>
        <v/>
      </c>
      <c r="D166" s="8" t="str">
        <f t="shared" si="8"/>
        <v>EL CARMEN DE BOLÍVAR - BOLÍVAR</v>
      </c>
      <c r="E166" s="8" t="s">
        <v>270</v>
      </c>
    </row>
    <row r="167" spans="3:5" x14ac:dyDescent="0.25">
      <c r="C167" s="8" t="str">
        <f t="shared" si="6"/>
        <v/>
      </c>
      <c r="D167" s="8" t="str">
        <f t="shared" si="8"/>
        <v>EL GUAMO - BOLÍVAR</v>
      </c>
      <c r="E167" s="8" t="s">
        <v>271</v>
      </c>
    </row>
    <row r="168" spans="3:5" x14ac:dyDescent="0.25">
      <c r="C168" s="8" t="str">
        <f t="shared" si="6"/>
        <v/>
      </c>
      <c r="D168" s="8" t="str">
        <f t="shared" si="8"/>
        <v>EL PEÑÓN - BOLÍVAR</v>
      </c>
      <c r="E168" s="8" t="s">
        <v>272</v>
      </c>
    </row>
    <row r="169" spans="3:5" x14ac:dyDescent="0.25">
      <c r="C169" s="8" t="str">
        <f t="shared" si="6"/>
        <v/>
      </c>
      <c r="D169" s="8" t="str">
        <f t="shared" si="8"/>
        <v>HATILLO DE LOBA - BOLÍVAR</v>
      </c>
      <c r="E169" s="8" t="s">
        <v>273</v>
      </c>
    </row>
    <row r="170" spans="3:5" x14ac:dyDescent="0.25">
      <c r="C170" s="8" t="str">
        <f t="shared" si="6"/>
        <v/>
      </c>
      <c r="D170" s="8" t="str">
        <f t="shared" si="8"/>
        <v>MAGANGUÉ - BOLÍVAR</v>
      </c>
      <c r="E170" s="8" t="s">
        <v>274</v>
      </c>
    </row>
    <row r="171" spans="3:5" x14ac:dyDescent="0.25">
      <c r="C171" s="8" t="str">
        <f t="shared" si="6"/>
        <v/>
      </c>
      <c r="D171" s="8" t="str">
        <f t="shared" si="8"/>
        <v>MAHATES - BOLÍVAR</v>
      </c>
      <c r="E171" s="8" t="s">
        <v>275</v>
      </c>
    </row>
    <row r="172" spans="3:5" x14ac:dyDescent="0.25">
      <c r="C172" s="8" t="str">
        <f t="shared" si="6"/>
        <v/>
      </c>
      <c r="D172" s="8" t="str">
        <f t="shared" si="8"/>
        <v>MARGARITA - BOLÍVAR</v>
      </c>
      <c r="E172" s="8" t="s">
        <v>276</v>
      </c>
    </row>
    <row r="173" spans="3:5" x14ac:dyDescent="0.25">
      <c r="C173" s="8" t="str">
        <f t="shared" si="6"/>
        <v/>
      </c>
      <c r="D173" s="8" t="str">
        <f t="shared" si="8"/>
        <v>MARÍA LA BAJA - BOLÍVAR</v>
      </c>
      <c r="E173" s="8" t="s">
        <v>277</v>
      </c>
    </row>
    <row r="174" spans="3:5" x14ac:dyDescent="0.25">
      <c r="C174" s="8" t="str">
        <f t="shared" si="6"/>
        <v/>
      </c>
      <c r="D174" s="8" t="str">
        <f t="shared" si="8"/>
        <v>MONTECRISTO - BOLÍVAR</v>
      </c>
      <c r="E174" s="8" t="s">
        <v>278</v>
      </c>
    </row>
    <row r="175" spans="3:5" x14ac:dyDescent="0.25">
      <c r="C175" s="8" t="str">
        <f t="shared" si="6"/>
        <v/>
      </c>
      <c r="D175" s="8" t="str">
        <f t="shared" si="8"/>
        <v>MOMPÓS - BOLÍVAR</v>
      </c>
      <c r="E175" s="9" t="s">
        <v>279</v>
      </c>
    </row>
    <row r="176" spans="3:5" x14ac:dyDescent="0.25">
      <c r="C176" s="8" t="str">
        <f t="shared" si="6"/>
        <v/>
      </c>
      <c r="D176" s="8" t="str">
        <f t="shared" si="8"/>
        <v>MORALES - BOLÍVAR</v>
      </c>
      <c r="E176" s="8" t="s">
        <v>280</v>
      </c>
    </row>
    <row r="177" spans="3:5" x14ac:dyDescent="0.25">
      <c r="C177" s="8" t="str">
        <f t="shared" si="6"/>
        <v/>
      </c>
      <c r="D177" s="8" t="str">
        <f t="shared" si="8"/>
        <v>NOROSI - BOLÍVAR</v>
      </c>
      <c r="E177" s="8" t="s">
        <v>281</v>
      </c>
    </row>
    <row r="178" spans="3:5" x14ac:dyDescent="0.25">
      <c r="C178" s="8" t="str">
        <f t="shared" si="6"/>
        <v/>
      </c>
      <c r="D178" s="8" t="str">
        <f t="shared" si="8"/>
        <v>PINILLOS - BOLÍVAR</v>
      </c>
      <c r="E178" s="8" t="s">
        <v>282</v>
      </c>
    </row>
    <row r="179" spans="3:5" x14ac:dyDescent="0.25">
      <c r="C179" s="8" t="str">
        <f t="shared" si="6"/>
        <v/>
      </c>
      <c r="D179" s="8" t="str">
        <f t="shared" si="8"/>
        <v>REGIDOR - BOLÍVAR</v>
      </c>
      <c r="E179" s="8" t="s">
        <v>283</v>
      </c>
    </row>
    <row r="180" spans="3:5" x14ac:dyDescent="0.25">
      <c r="C180" s="8" t="str">
        <f t="shared" si="6"/>
        <v/>
      </c>
      <c r="D180" s="8" t="str">
        <f t="shared" si="8"/>
        <v>RIOVIEJO - BOLÍVAR</v>
      </c>
      <c r="E180" s="8" t="s">
        <v>284</v>
      </c>
    </row>
    <row r="181" spans="3:5" x14ac:dyDescent="0.25">
      <c r="C181" s="8" t="str">
        <f t="shared" si="6"/>
        <v/>
      </c>
      <c r="D181" s="8" t="str">
        <f t="shared" si="8"/>
        <v>SAN CRISTÓBAL - BOLÍVAR</v>
      </c>
      <c r="E181" s="8" t="s">
        <v>285</v>
      </c>
    </row>
    <row r="182" spans="3:5" x14ac:dyDescent="0.25">
      <c r="C182" s="8" t="str">
        <f t="shared" si="6"/>
        <v/>
      </c>
      <c r="D182" s="8" t="str">
        <f t="shared" si="8"/>
        <v>SAN ESTANISLAO - BOLÍVAR</v>
      </c>
      <c r="E182" s="8" t="s">
        <v>286</v>
      </c>
    </row>
    <row r="183" spans="3:5" x14ac:dyDescent="0.25">
      <c r="C183" s="8" t="str">
        <f t="shared" si="6"/>
        <v/>
      </c>
      <c r="D183" s="8" t="str">
        <f t="shared" si="8"/>
        <v>SAN FERNANDO - BOLÍVAR</v>
      </c>
      <c r="E183" s="8" t="s">
        <v>287</v>
      </c>
    </row>
    <row r="184" spans="3:5" x14ac:dyDescent="0.25">
      <c r="C184" s="8" t="str">
        <f t="shared" si="6"/>
        <v/>
      </c>
      <c r="D184" s="8" t="str">
        <f t="shared" si="8"/>
        <v>SAN JACINTO - BOLÍVAR</v>
      </c>
      <c r="E184" s="8" t="s">
        <v>288</v>
      </c>
    </row>
    <row r="185" spans="3:5" x14ac:dyDescent="0.25">
      <c r="C185" s="8" t="str">
        <f t="shared" si="6"/>
        <v/>
      </c>
      <c r="D185" s="8" t="str">
        <f t="shared" si="8"/>
        <v>SAN JACINTO DEL CAUCA - BOLÍVAR</v>
      </c>
      <c r="E185" s="8" t="s">
        <v>289</v>
      </c>
    </row>
    <row r="186" spans="3:5" x14ac:dyDescent="0.25">
      <c r="C186" s="8" t="str">
        <f t="shared" si="6"/>
        <v/>
      </c>
      <c r="D186" s="8" t="str">
        <f t="shared" si="8"/>
        <v>SAN JUAN NEPOMUCENO - BOLÍVAR</v>
      </c>
      <c r="E186" s="8" t="s">
        <v>290</v>
      </c>
    </row>
    <row r="187" spans="3:5" x14ac:dyDescent="0.25">
      <c r="C187" s="8" t="str">
        <f t="shared" si="6"/>
        <v/>
      </c>
      <c r="D187" s="8" t="str">
        <f t="shared" si="8"/>
        <v>SAN MARTIN DE LOBA - BOLÍVAR</v>
      </c>
      <c r="E187" s="8" t="s">
        <v>291</v>
      </c>
    </row>
    <row r="188" spans="3:5" x14ac:dyDescent="0.25">
      <c r="C188" s="8" t="str">
        <f t="shared" si="6"/>
        <v/>
      </c>
      <c r="D188" s="8" t="str">
        <f t="shared" si="8"/>
        <v>SAN PABLO - BOLÍVAR</v>
      </c>
      <c r="E188" s="8" t="s">
        <v>292</v>
      </c>
    </row>
    <row r="189" spans="3:5" x14ac:dyDescent="0.25">
      <c r="C189" s="8" t="str">
        <f t="shared" si="6"/>
        <v/>
      </c>
      <c r="D189" s="8" t="str">
        <f t="shared" si="8"/>
        <v>SANTA CATALINA - BOLÍVAR</v>
      </c>
      <c r="E189" s="8" t="s">
        <v>293</v>
      </c>
    </row>
    <row r="190" spans="3:5" x14ac:dyDescent="0.25">
      <c r="C190" s="8" t="str">
        <f t="shared" si="6"/>
        <v/>
      </c>
      <c r="D190" s="8" t="str">
        <f t="shared" si="8"/>
        <v>SANTA ROSA - BOLÍVAR</v>
      </c>
      <c r="E190" s="8" t="s">
        <v>294</v>
      </c>
    </row>
    <row r="191" spans="3:5" x14ac:dyDescent="0.25">
      <c r="C191" s="8" t="str">
        <f t="shared" si="6"/>
        <v/>
      </c>
      <c r="D191" s="8" t="str">
        <f t="shared" si="8"/>
        <v>SANTA ROSA DEL SUR - BOLÍVAR</v>
      </c>
      <c r="E191" s="8" t="s">
        <v>295</v>
      </c>
    </row>
    <row r="192" spans="3:5" x14ac:dyDescent="0.25">
      <c r="C192" s="8" t="str">
        <f t="shared" si="6"/>
        <v/>
      </c>
      <c r="D192" s="8" t="str">
        <f t="shared" si="8"/>
        <v>SIMITÍ - BOLÍVAR</v>
      </c>
      <c r="E192" s="8" t="s">
        <v>296</v>
      </c>
    </row>
    <row r="193" spans="3:5" x14ac:dyDescent="0.25">
      <c r="C193" s="8" t="str">
        <f t="shared" si="6"/>
        <v/>
      </c>
      <c r="D193" s="8" t="str">
        <f t="shared" si="8"/>
        <v>SOPLAVIENTO - BOLÍVAR</v>
      </c>
      <c r="E193" s="8" t="s">
        <v>297</v>
      </c>
    </row>
    <row r="194" spans="3:5" x14ac:dyDescent="0.25">
      <c r="C194" s="8" t="str">
        <f t="shared" ref="C194:C257" si="9">+MID(B194,3,100)</f>
        <v/>
      </c>
      <c r="D194" s="8" t="str">
        <f t="shared" si="8"/>
        <v>TALAIGUA NUEVO - BOLÍVAR</v>
      </c>
      <c r="E194" s="8" t="s">
        <v>298</v>
      </c>
    </row>
    <row r="195" spans="3:5" x14ac:dyDescent="0.25">
      <c r="C195" s="8" t="str">
        <f t="shared" si="9"/>
        <v/>
      </c>
      <c r="D195" s="8" t="str">
        <f t="shared" si="8"/>
        <v>TIQUISIO (Puerto Rico) - BOLÍVAR</v>
      </c>
      <c r="E195" s="8" t="s">
        <v>299</v>
      </c>
    </row>
    <row r="196" spans="3:5" x14ac:dyDescent="0.25">
      <c r="C196" s="8" t="str">
        <f t="shared" si="9"/>
        <v/>
      </c>
      <c r="D196" s="8" t="str">
        <f t="shared" si="8"/>
        <v>TURBACO - BOLÍVAR</v>
      </c>
      <c r="E196" s="8" t="s">
        <v>300</v>
      </c>
    </row>
    <row r="197" spans="3:5" x14ac:dyDescent="0.25">
      <c r="C197" s="8" t="str">
        <f t="shared" si="9"/>
        <v/>
      </c>
      <c r="D197" s="8" t="str">
        <f t="shared" si="8"/>
        <v>TURBANA - BOLÍVAR</v>
      </c>
      <c r="E197" s="8" t="s">
        <v>301</v>
      </c>
    </row>
    <row r="198" spans="3:5" x14ac:dyDescent="0.25">
      <c r="C198" s="8" t="str">
        <f t="shared" si="9"/>
        <v/>
      </c>
      <c r="D198" s="8" t="str">
        <f t="shared" si="8"/>
        <v>VILLANUEVA - BOLÍVAR</v>
      </c>
      <c r="E198" s="8" t="s">
        <v>302</v>
      </c>
    </row>
    <row r="199" spans="3:5" x14ac:dyDescent="0.25">
      <c r="C199" s="8" t="str">
        <f t="shared" si="9"/>
        <v/>
      </c>
      <c r="D199" s="8" t="str">
        <f t="shared" si="8"/>
        <v>ZAMBRANO - BOLÍVAR</v>
      </c>
      <c r="E199" s="8" t="s">
        <v>303</v>
      </c>
    </row>
    <row r="200" spans="3:5" x14ac:dyDescent="0.25">
      <c r="C200" s="8" t="str">
        <f t="shared" si="9"/>
        <v/>
      </c>
      <c r="D200" s="8" t="str">
        <f t="shared" si="8"/>
        <v>DEPARTAMENTO BOYACÁ</v>
      </c>
      <c r="E200" s="9" t="s">
        <v>304</v>
      </c>
    </row>
    <row r="201" spans="3:5" x14ac:dyDescent="0.25">
      <c r="C201" s="8" t="str">
        <f t="shared" si="9"/>
        <v/>
      </c>
      <c r="D201" s="8" t="str">
        <f t="shared" si="8"/>
        <v>TUNJA - BOYACÁ</v>
      </c>
      <c r="E201" s="8" t="s">
        <v>305</v>
      </c>
    </row>
    <row r="202" spans="3:5" x14ac:dyDescent="0.25">
      <c r="C202" s="8" t="str">
        <f t="shared" si="9"/>
        <v/>
      </c>
      <c r="D202" s="8" t="str">
        <f t="shared" si="8"/>
        <v>ALMEIDA - BOYACÁ</v>
      </c>
      <c r="E202" s="8" t="s">
        <v>306</v>
      </c>
    </row>
    <row r="203" spans="3:5" x14ac:dyDescent="0.25">
      <c r="C203" s="8" t="str">
        <f t="shared" si="9"/>
        <v/>
      </c>
      <c r="D203" s="8" t="str">
        <f t="shared" si="8"/>
        <v>AQUITANIA - BOYACÁ</v>
      </c>
      <c r="E203" s="8" t="s">
        <v>307</v>
      </c>
    </row>
    <row r="204" spans="3:5" x14ac:dyDescent="0.25">
      <c r="C204" s="8" t="str">
        <f t="shared" si="9"/>
        <v/>
      </c>
      <c r="D204" s="8" t="str">
        <f t="shared" si="8"/>
        <v>ARCABUCO - BOYACÁ</v>
      </c>
      <c r="E204" s="8" t="s">
        <v>308</v>
      </c>
    </row>
    <row r="205" spans="3:5" x14ac:dyDescent="0.25">
      <c r="C205" s="8" t="str">
        <f t="shared" si="9"/>
        <v/>
      </c>
      <c r="D205" s="8" t="str">
        <f t="shared" si="8"/>
        <v>BELÉN - BOYACÁ</v>
      </c>
      <c r="E205" s="8" t="s">
        <v>309</v>
      </c>
    </row>
    <row r="206" spans="3:5" x14ac:dyDescent="0.25">
      <c r="C206" s="8" t="str">
        <f t="shared" si="9"/>
        <v/>
      </c>
      <c r="D206" s="8" t="str">
        <f t="shared" si="8"/>
        <v>BERBEO - BOYACÁ</v>
      </c>
      <c r="E206" s="8" t="s">
        <v>310</v>
      </c>
    </row>
    <row r="207" spans="3:5" x14ac:dyDescent="0.25">
      <c r="C207" s="8" t="str">
        <f t="shared" si="9"/>
        <v/>
      </c>
      <c r="D207" s="8" t="str">
        <f t="shared" si="8"/>
        <v>BETÉITIVA - BOYACÁ</v>
      </c>
      <c r="E207" s="8" t="s">
        <v>311</v>
      </c>
    </row>
    <row r="208" spans="3:5" x14ac:dyDescent="0.25">
      <c r="C208" s="8" t="str">
        <f t="shared" si="9"/>
        <v/>
      </c>
      <c r="D208" s="8" t="str">
        <f t="shared" si="8"/>
        <v>BOAVITA - BOYACÁ</v>
      </c>
      <c r="E208" s="8" t="s">
        <v>312</v>
      </c>
    </row>
    <row r="209" spans="3:5" x14ac:dyDescent="0.25">
      <c r="C209" s="8" t="str">
        <f t="shared" si="9"/>
        <v/>
      </c>
      <c r="D209" s="8" t="str">
        <f t="shared" si="8"/>
        <v>BOYACÁ - BOYACÁ</v>
      </c>
      <c r="E209" s="8" t="s">
        <v>313</v>
      </c>
    </row>
    <row r="210" spans="3:5" x14ac:dyDescent="0.25">
      <c r="C210" s="8" t="str">
        <f t="shared" si="9"/>
        <v/>
      </c>
      <c r="D210" s="8" t="str">
        <f t="shared" si="8"/>
        <v>BRICEÑO - BOYACÁ</v>
      </c>
      <c r="E210" s="8" t="s">
        <v>314</v>
      </c>
    </row>
    <row r="211" spans="3:5" x14ac:dyDescent="0.25">
      <c r="C211" s="8" t="str">
        <f t="shared" si="9"/>
        <v/>
      </c>
      <c r="D211" s="8" t="str">
        <f t="shared" si="8"/>
        <v>BUENAVISTA - BOYACÁ</v>
      </c>
      <c r="E211" s="8" t="s">
        <v>315</v>
      </c>
    </row>
    <row r="212" spans="3:5" x14ac:dyDescent="0.25">
      <c r="C212" s="8" t="str">
        <f t="shared" si="9"/>
        <v/>
      </c>
      <c r="D212" s="8" t="str">
        <f t="shared" si="8"/>
        <v>BUSBANZÁ - BOYACÁ</v>
      </c>
      <c r="E212" s="8" t="s">
        <v>316</v>
      </c>
    </row>
    <row r="213" spans="3:5" x14ac:dyDescent="0.25">
      <c r="C213" s="8" t="str">
        <f t="shared" si="9"/>
        <v/>
      </c>
      <c r="D213" s="8" t="str">
        <f t="shared" si="8"/>
        <v>CALDAS - BOYACÁ</v>
      </c>
      <c r="E213" s="8" t="s">
        <v>317</v>
      </c>
    </row>
    <row r="214" spans="3:5" x14ac:dyDescent="0.25">
      <c r="C214" s="8" t="str">
        <f t="shared" si="9"/>
        <v/>
      </c>
      <c r="D214" s="8" t="str">
        <f t="shared" si="8"/>
        <v>CAMPOHERMOSO - BOYACÁ</v>
      </c>
      <c r="E214" s="8" t="s">
        <v>318</v>
      </c>
    </row>
    <row r="215" spans="3:5" x14ac:dyDescent="0.25">
      <c r="C215" s="8" t="str">
        <f t="shared" si="9"/>
        <v/>
      </c>
      <c r="D215" s="8" t="str">
        <f t="shared" si="8"/>
        <v>CERINZA - BOYACÁ</v>
      </c>
      <c r="E215" s="8" t="s">
        <v>319</v>
      </c>
    </row>
    <row r="216" spans="3:5" x14ac:dyDescent="0.25">
      <c r="C216" s="8" t="str">
        <f t="shared" si="9"/>
        <v/>
      </c>
      <c r="D216" s="8" t="str">
        <f t="shared" si="8"/>
        <v>CHINAVITA - BOYACÁ</v>
      </c>
      <c r="E216" s="8" t="s">
        <v>320</v>
      </c>
    </row>
    <row r="217" spans="3:5" x14ac:dyDescent="0.25">
      <c r="C217" s="8" t="str">
        <f t="shared" si="9"/>
        <v/>
      </c>
      <c r="D217" s="8" t="str">
        <f t="shared" ref="D217:D280" si="10">+MID(E217,7,100)</f>
        <v>CHIQUINQUIRÁ - BOYACÁ</v>
      </c>
      <c r="E217" s="8" t="s">
        <v>321</v>
      </c>
    </row>
    <row r="218" spans="3:5" x14ac:dyDescent="0.25">
      <c r="C218" s="8" t="str">
        <f t="shared" si="9"/>
        <v/>
      </c>
      <c r="D218" s="8" t="str">
        <f t="shared" si="10"/>
        <v>CHISCAS - BOYACÁ</v>
      </c>
      <c r="E218" s="8" t="s">
        <v>322</v>
      </c>
    </row>
    <row r="219" spans="3:5" x14ac:dyDescent="0.25">
      <c r="C219" s="8" t="str">
        <f t="shared" si="9"/>
        <v/>
      </c>
      <c r="D219" s="8" t="str">
        <f t="shared" si="10"/>
        <v>CHITA - BOYACÁ</v>
      </c>
      <c r="E219" s="8" t="s">
        <v>323</v>
      </c>
    </row>
    <row r="220" spans="3:5" x14ac:dyDescent="0.25">
      <c r="C220" s="8" t="str">
        <f t="shared" si="9"/>
        <v/>
      </c>
      <c r="D220" s="8" t="str">
        <f t="shared" si="10"/>
        <v>CHITARAQUE - BOYACÁ</v>
      </c>
      <c r="E220" s="8" t="s">
        <v>324</v>
      </c>
    </row>
    <row r="221" spans="3:5" x14ac:dyDescent="0.25">
      <c r="C221" s="8" t="str">
        <f t="shared" si="9"/>
        <v/>
      </c>
      <c r="D221" s="8" t="str">
        <f t="shared" si="10"/>
        <v>CHIVATÁ - BOYACÁ</v>
      </c>
      <c r="E221" s="8" t="s">
        <v>325</v>
      </c>
    </row>
    <row r="222" spans="3:5" x14ac:dyDescent="0.25">
      <c r="C222" s="8" t="str">
        <f t="shared" si="9"/>
        <v/>
      </c>
      <c r="D222" s="8" t="str">
        <f t="shared" si="10"/>
        <v>CIÉNEGA - BOYACÁ</v>
      </c>
      <c r="E222" s="8" t="s">
        <v>326</v>
      </c>
    </row>
    <row r="223" spans="3:5" x14ac:dyDescent="0.25">
      <c r="C223" s="8" t="str">
        <f t="shared" si="9"/>
        <v/>
      </c>
      <c r="D223" s="8" t="str">
        <f t="shared" si="10"/>
        <v>CÓMBITA - BOYACÁ</v>
      </c>
      <c r="E223" s="8" t="s">
        <v>327</v>
      </c>
    </row>
    <row r="224" spans="3:5" x14ac:dyDescent="0.25">
      <c r="C224" s="8" t="str">
        <f t="shared" si="9"/>
        <v/>
      </c>
      <c r="D224" s="8" t="str">
        <f t="shared" si="10"/>
        <v>COPER - BOYACÁ</v>
      </c>
      <c r="E224" s="8" t="s">
        <v>328</v>
      </c>
    </row>
    <row r="225" spans="3:5" x14ac:dyDescent="0.25">
      <c r="C225" s="8" t="str">
        <f t="shared" si="9"/>
        <v/>
      </c>
      <c r="D225" s="8" t="str">
        <f t="shared" si="10"/>
        <v>CORRALES - BOYACÁ</v>
      </c>
      <c r="E225" s="8" t="s">
        <v>329</v>
      </c>
    </row>
    <row r="226" spans="3:5" x14ac:dyDescent="0.25">
      <c r="C226" s="8" t="str">
        <f t="shared" si="9"/>
        <v/>
      </c>
      <c r="D226" s="8" t="str">
        <f t="shared" si="10"/>
        <v>COVARACHÍA - BOYACÁ</v>
      </c>
      <c r="E226" s="8" t="s">
        <v>330</v>
      </c>
    </row>
    <row r="227" spans="3:5" x14ac:dyDescent="0.25">
      <c r="C227" s="8" t="str">
        <f t="shared" si="9"/>
        <v/>
      </c>
      <c r="D227" s="8" t="str">
        <f t="shared" si="10"/>
        <v>CUBARÁ - BOYACÁ</v>
      </c>
      <c r="E227" s="8" t="s">
        <v>331</v>
      </c>
    </row>
    <row r="228" spans="3:5" x14ac:dyDescent="0.25">
      <c r="C228" s="8" t="str">
        <f t="shared" si="9"/>
        <v/>
      </c>
      <c r="D228" s="8" t="str">
        <f t="shared" si="10"/>
        <v>CUCAITA - BOYACÁ</v>
      </c>
      <c r="E228" s="8" t="s">
        <v>332</v>
      </c>
    </row>
    <row r="229" spans="3:5" x14ac:dyDescent="0.25">
      <c r="C229" s="8" t="str">
        <f t="shared" si="9"/>
        <v/>
      </c>
      <c r="D229" s="8" t="str">
        <f t="shared" si="10"/>
        <v>CUÍTIVA - BOYACÁ</v>
      </c>
      <c r="E229" s="8" t="s">
        <v>333</v>
      </c>
    </row>
    <row r="230" spans="3:5" x14ac:dyDescent="0.25">
      <c r="C230" s="8" t="str">
        <f t="shared" si="9"/>
        <v/>
      </c>
      <c r="D230" s="8" t="str">
        <f t="shared" si="10"/>
        <v>CHÍQUIZA - BOYACÁ</v>
      </c>
      <c r="E230" s="8" t="s">
        <v>334</v>
      </c>
    </row>
    <row r="231" spans="3:5" x14ac:dyDescent="0.25">
      <c r="C231" s="8" t="str">
        <f t="shared" si="9"/>
        <v/>
      </c>
      <c r="D231" s="8" t="str">
        <f t="shared" si="10"/>
        <v>CHIVOR - BOYACÁ</v>
      </c>
      <c r="E231" s="8" t="s">
        <v>335</v>
      </c>
    </row>
    <row r="232" spans="3:5" x14ac:dyDescent="0.25">
      <c r="C232" s="8" t="str">
        <f t="shared" si="9"/>
        <v/>
      </c>
      <c r="D232" s="8" t="str">
        <f t="shared" si="10"/>
        <v>DUITAMA - BOYACÁ</v>
      </c>
      <c r="E232" s="8" t="s">
        <v>336</v>
      </c>
    </row>
    <row r="233" spans="3:5" x14ac:dyDescent="0.25">
      <c r="C233" s="8" t="str">
        <f t="shared" si="9"/>
        <v/>
      </c>
      <c r="D233" s="8" t="str">
        <f t="shared" si="10"/>
        <v>EL COCUY - BOYACÁ</v>
      </c>
      <c r="E233" s="8" t="s">
        <v>337</v>
      </c>
    </row>
    <row r="234" spans="3:5" x14ac:dyDescent="0.25">
      <c r="C234" s="8" t="str">
        <f t="shared" si="9"/>
        <v/>
      </c>
      <c r="D234" s="8" t="str">
        <f t="shared" si="10"/>
        <v>EL ESPINO - BOYACÁ</v>
      </c>
      <c r="E234" s="8" t="s">
        <v>338</v>
      </c>
    </row>
    <row r="235" spans="3:5" x14ac:dyDescent="0.25">
      <c r="C235" s="8" t="str">
        <f t="shared" si="9"/>
        <v/>
      </c>
      <c r="D235" s="8" t="str">
        <f t="shared" si="10"/>
        <v>FIRAVITOBA - BOYACÁ</v>
      </c>
      <c r="E235" s="8" t="s">
        <v>339</v>
      </c>
    </row>
    <row r="236" spans="3:5" x14ac:dyDescent="0.25">
      <c r="C236" s="8" t="str">
        <f t="shared" si="9"/>
        <v/>
      </c>
      <c r="D236" s="8" t="str">
        <f t="shared" si="10"/>
        <v>FLORESTA - BOYACÁ</v>
      </c>
      <c r="E236" s="8" t="s">
        <v>340</v>
      </c>
    </row>
    <row r="237" spans="3:5" x14ac:dyDescent="0.25">
      <c r="C237" s="8" t="str">
        <f t="shared" si="9"/>
        <v/>
      </c>
      <c r="D237" s="8" t="str">
        <f t="shared" si="10"/>
        <v>GACHANTIVÁ - BOYACÁ</v>
      </c>
      <c r="E237" s="8" t="s">
        <v>341</v>
      </c>
    </row>
    <row r="238" spans="3:5" x14ac:dyDescent="0.25">
      <c r="C238" s="8" t="str">
        <f t="shared" si="9"/>
        <v/>
      </c>
      <c r="D238" s="8" t="str">
        <f t="shared" si="10"/>
        <v>GÁMEZA - BOYACÁ</v>
      </c>
      <c r="E238" s="8" t="s">
        <v>342</v>
      </c>
    </row>
    <row r="239" spans="3:5" x14ac:dyDescent="0.25">
      <c r="C239" s="8" t="str">
        <f t="shared" si="9"/>
        <v/>
      </c>
      <c r="D239" s="8" t="str">
        <f t="shared" si="10"/>
        <v>GARAGOA - BOYACÁ</v>
      </c>
      <c r="E239" s="8" t="s">
        <v>343</v>
      </c>
    </row>
    <row r="240" spans="3:5" x14ac:dyDescent="0.25">
      <c r="C240" s="8" t="str">
        <f t="shared" si="9"/>
        <v/>
      </c>
      <c r="D240" s="8" t="str">
        <f t="shared" si="10"/>
        <v>GUACAMAYAS - BOYACÁ</v>
      </c>
      <c r="E240" s="8" t="s">
        <v>344</v>
      </c>
    </row>
    <row r="241" spans="3:5" x14ac:dyDescent="0.25">
      <c r="C241" s="8" t="str">
        <f t="shared" si="9"/>
        <v/>
      </c>
      <c r="D241" s="8" t="str">
        <f t="shared" si="10"/>
        <v>GUATEQUE - BOYACÁ</v>
      </c>
      <c r="E241" s="8" t="s">
        <v>345</v>
      </c>
    </row>
    <row r="242" spans="3:5" x14ac:dyDescent="0.25">
      <c r="C242" s="8" t="str">
        <f t="shared" si="9"/>
        <v/>
      </c>
      <c r="D242" s="8" t="str">
        <f t="shared" si="10"/>
        <v>GUAYATÁ - BOYACÁ</v>
      </c>
      <c r="E242" s="8" t="s">
        <v>346</v>
      </c>
    </row>
    <row r="243" spans="3:5" x14ac:dyDescent="0.25">
      <c r="C243" s="8" t="str">
        <f t="shared" si="9"/>
        <v/>
      </c>
      <c r="D243" s="8" t="str">
        <f t="shared" si="10"/>
        <v>GUICÁN - BOYACÁ</v>
      </c>
      <c r="E243" s="8" t="s">
        <v>347</v>
      </c>
    </row>
    <row r="244" spans="3:5" x14ac:dyDescent="0.25">
      <c r="C244" s="8" t="str">
        <f t="shared" si="9"/>
        <v/>
      </c>
      <c r="D244" s="8" t="str">
        <f t="shared" si="10"/>
        <v>IZA - BOYACÁ</v>
      </c>
      <c r="E244" s="8" t="s">
        <v>348</v>
      </c>
    </row>
    <row r="245" spans="3:5" x14ac:dyDescent="0.25">
      <c r="C245" s="8" t="str">
        <f t="shared" si="9"/>
        <v/>
      </c>
      <c r="D245" s="8" t="str">
        <f t="shared" si="10"/>
        <v>JENESANO - BOYACÁ</v>
      </c>
      <c r="E245" s="8" t="s">
        <v>349</v>
      </c>
    </row>
    <row r="246" spans="3:5" x14ac:dyDescent="0.25">
      <c r="C246" s="8" t="str">
        <f t="shared" si="9"/>
        <v/>
      </c>
      <c r="D246" s="8" t="str">
        <f t="shared" si="10"/>
        <v>JERICÓ - BOYACÁ</v>
      </c>
      <c r="E246" s="8" t="s">
        <v>350</v>
      </c>
    </row>
    <row r="247" spans="3:5" x14ac:dyDescent="0.25">
      <c r="C247" s="8" t="str">
        <f t="shared" si="9"/>
        <v/>
      </c>
      <c r="D247" s="8" t="str">
        <f t="shared" si="10"/>
        <v>LABRANZAGRANDE - BOYACÁ</v>
      </c>
      <c r="E247" s="8" t="s">
        <v>351</v>
      </c>
    </row>
    <row r="248" spans="3:5" x14ac:dyDescent="0.25">
      <c r="C248" s="8" t="str">
        <f t="shared" si="9"/>
        <v/>
      </c>
      <c r="D248" s="8" t="str">
        <f t="shared" si="10"/>
        <v>LA CAPILLA - BOYACÁ</v>
      </c>
      <c r="E248" s="8" t="s">
        <v>352</v>
      </c>
    </row>
    <row r="249" spans="3:5" x14ac:dyDescent="0.25">
      <c r="C249" s="8" t="str">
        <f t="shared" si="9"/>
        <v/>
      </c>
      <c r="D249" s="8" t="str">
        <f t="shared" si="10"/>
        <v>LA VICTORIA - BOYACÁ</v>
      </c>
      <c r="E249" s="8" t="s">
        <v>353</v>
      </c>
    </row>
    <row r="250" spans="3:5" x14ac:dyDescent="0.25">
      <c r="C250" s="8" t="str">
        <f t="shared" si="9"/>
        <v/>
      </c>
      <c r="D250" s="8" t="str">
        <f t="shared" si="10"/>
        <v>LA UVITA - BOYACÁ</v>
      </c>
      <c r="E250" s="8" t="s">
        <v>354</v>
      </c>
    </row>
    <row r="251" spans="3:5" x14ac:dyDescent="0.25">
      <c r="C251" s="8" t="str">
        <f t="shared" si="9"/>
        <v/>
      </c>
      <c r="D251" s="8" t="str">
        <f t="shared" si="10"/>
        <v>VILLA DE LEIVA - BOYACÁ</v>
      </c>
      <c r="E251" s="8" t="s">
        <v>355</v>
      </c>
    </row>
    <row r="252" spans="3:5" x14ac:dyDescent="0.25">
      <c r="C252" s="8" t="str">
        <f t="shared" si="9"/>
        <v/>
      </c>
      <c r="D252" s="8" t="str">
        <f t="shared" si="10"/>
        <v>MACANAL - BOYACÁ</v>
      </c>
      <c r="E252" s="8" t="s">
        <v>356</v>
      </c>
    </row>
    <row r="253" spans="3:5" x14ac:dyDescent="0.25">
      <c r="C253" s="8" t="str">
        <f t="shared" si="9"/>
        <v/>
      </c>
      <c r="D253" s="8" t="str">
        <f t="shared" si="10"/>
        <v>MARIPÍ - BOYACÁ</v>
      </c>
      <c r="E253" s="8" t="s">
        <v>357</v>
      </c>
    </row>
    <row r="254" spans="3:5" x14ac:dyDescent="0.25">
      <c r="C254" s="8" t="str">
        <f t="shared" si="9"/>
        <v/>
      </c>
      <c r="D254" s="8" t="str">
        <f t="shared" si="10"/>
        <v>MIRAFLORES - BOYACÁ</v>
      </c>
      <c r="E254" s="8" t="s">
        <v>358</v>
      </c>
    </row>
    <row r="255" spans="3:5" x14ac:dyDescent="0.25">
      <c r="C255" s="8" t="str">
        <f t="shared" si="9"/>
        <v/>
      </c>
      <c r="D255" s="8" t="str">
        <f t="shared" si="10"/>
        <v>MONGUA - BOYACÁ</v>
      </c>
      <c r="E255" s="8" t="s">
        <v>359</v>
      </c>
    </row>
    <row r="256" spans="3:5" x14ac:dyDescent="0.25">
      <c r="C256" s="8" t="str">
        <f t="shared" si="9"/>
        <v/>
      </c>
      <c r="D256" s="8" t="str">
        <f t="shared" si="10"/>
        <v>MONGUÍ - BOYACÁ</v>
      </c>
      <c r="E256" s="8" t="s">
        <v>360</v>
      </c>
    </row>
    <row r="257" spans="3:5" x14ac:dyDescent="0.25">
      <c r="C257" s="8" t="str">
        <f t="shared" si="9"/>
        <v/>
      </c>
      <c r="D257" s="8" t="str">
        <f t="shared" si="10"/>
        <v>MONIQUIRÁ - BOYACÁ</v>
      </c>
      <c r="E257" s="8" t="s">
        <v>361</v>
      </c>
    </row>
    <row r="258" spans="3:5" x14ac:dyDescent="0.25">
      <c r="C258" s="8" t="str">
        <f t="shared" ref="C258:C321" si="11">+MID(B258,3,100)</f>
        <v/>
      </c>
      <c r="D258" s="8" t="str">
        <f t="shared" si="10"/>
        <v>MOTAVITA - BOYACÁ</v>
      </c>
      <c r="E258" s="8" t="s">
        <v>362</v>
      </c>
    </row>
    <row r="259" spans="3:5" x14ac:dyDescent="0.25">
      <c r="C259" s="8" t="str">
        <f t="shared" si="11"/>
        <v/>
      </c>
      <c r="D259" s="8" t="str">
        <f t="shared" si="10"/>
        <v>MUZO - BOYACÁ</v>
      </c>
      <c r="E259" s="8" t="s">
        <v>363</v>
      </c>
    </row>
    <row r="260" spans="3:5" x14ac:dyDescent="0.25">
      <c r="C260" s="8" t="str">
        <f t="shared" si="11"/>
        <v/>
      </c>
      <c r="D260" s="8" t="str">
        <f t="shared" si="10"/>
        <v>NOBSA - BOYACÁ</v>
      </c>
      <c r="E260" s="8" t="s">
        <v>364</v>
      </c>
    </row>
    <row r="261" spans="3:5" x14ac:dyDescent="0.25">
      <c r="C261" s="8" t="str">
        <f t="shared" si="11"/>
        <v/>
      </c>
      <c r="D261" s="8" t="str">
        <f t="shared" si="10"/>
        <v>NUEVO COLÓN - BOYACÁ</v>
      </c>
      <c r="E261" s="8" t="s">
        <v>365</v>
      </c>
    </row>
    <row r="262" spans="3:5" x14ac:dyDescent="0.25">
      <c r="C262" s="8" t="str">
        <f t="shared" si="11"/>
        <v/>
      </c>
      <c r="D262" s="8" t="str">
        <f t="shared" si="10"/>
        <v>OICATÁ - BOYACÁ</v>
      </c>
      <c r="E262" s="8" t="s">
        <v>366</v>
      </c>
    </row>
    <row r="263" spans="3:5" x14ac:dyDescent="0.25">
      <c r="C263" s="8" t="str">
        <f t="shared" si="11"/>
        <v/>
      </c>
      <c r="D263" s="8" t="str">
        <f t="shared" si="10"/>
        <v>OTANCHE - BOYACÁ</v>
      </c>
      <c r="E263" s="8" t="s">
        <v>367</v>
      </c>
    </row>
    <row r="264" spans="3:5" x14ac:dyDescent="0.25">
      <c r="C264" s="8" t="str">
        <f t="shared" si="11"/>
        <v/>
      </c>
      <c r="D264" s="8" t="str">
        <f t="shared" si="10"/>
        <v>PACHAVITA - BOYACÁ</v>
      </c>
      <c r="E264" s="8" t="s">
        <v>368</v>
      </c>
    </row>
    <row r="265" spans="3:5" x14ac:dyDescent="0.25">
      <c r="C265" s="8" t="str">
        <f t="shared" si="11"/>
        <v/>
      </c>
      <c r="D265" s="8" t="str">
        <f t="shared" si="10"/>
        <v>PÁEZ - BOYACÁ</v>
      </c>
      <c r="E265" s="8" t="s">
        <v>369</v>
      </c>
    </row>
    <row r="266" spans="3:5" x14ac:dyDescent="0.25">
      <c r="C266" s="8" t="str">
        <f t="shared" si="11"/>
        <v/>
      </c>
      <c r="D266" s="8" t="str">
        <f t="shared" si="10"/>
        <v>PAIPA - BOYACÁ</v>
      </c>
      <c r="E266" s="8" t="s">
        <v>370</v>
      </c>
    </row>
    <row r="267" spans="3:5" x14ac:dyDescent="0.25">
      <c r="C267" s="8" t="str">
        <f t="shared" si="11"/>
        <v/>
      </c>
      <c r="D267" s="8" t="str">
        <f t="shared" si="10"/>
        <v>PAJARITO - BOYACÁ</v>
      </c>
      <c r="E267" s="8" t="s">
        <v>371</v>
      </c>
    </row>
    <row r="268" spans="3:5" x14ac:dyDescent="0.25">
      <c r="C268" s="8" t="str">
        <f t="shared" si="11"/>
        <v/>
      </c>
      <c r="D268" s="8" t="str">
        <f t="shared" si="10"/>
        <v>PANQUEBA - BOYACÁ</v>
      </c>
      <c r="E268" s="8" t="s">
        <v>372</v>
      </c>
    </row>
    <row r="269" spans="3:5" x14ac:dyDescent="0.25">
      <c r="C269" s="8" t="str">
        <f t="shared" si="11"/>
        <v/>
      </c>
      <c r="D269" s="8" t="str">
        <f t="shared" si="10"/>
        <v>PAUNA - BOYACÁ</v>
      </c>
      <c r="E269" s="8" t="s">
        <v>373</v>
      </c>
    </row>
    <row r="270" spans="3:5" x14ac:dyDescent="0.25">
      <c r="C270" s="8" t="str">
        <f t="shared" si="11"/>
        <v/>
      </c>
      <c r="D270" s="8" t="str">
        <f t="shared" si="10"/>
        <v>PAYA - BOYACÁ</v>
      </c>
      <c r="E270" s="8" t="s">
        <v>374</v>
      </c>
    </row>
    <row r="271" spans="3:5" x14ac:dyDescent="0.25">
      <c r="C271" s="8" t="str">
        <f t="shared" si="11"/>
        <v/>
      </c>
      <c r="D271" s="8" t="str">
        <f t="shared" si="10"/>
        <v>PAZ DE RIO - BOYACÁ</v>
      </c>
      <c r="E271" s="8" t="s">
        <v>375</v>
      </c>
    </row>
    <row r="272" spans="3:5" x14ac:dyDescent="0.25">
      <c r="C272" s="8" t="str">
        <f t="shared" si="11"/>
        <v/>
      </c>
      <c r="D272" s="8" t="str">
        <f t="shared" si="10"/>
        <v>PESCA - BOYACÁ</v>
      </c>
      <c r="E272" s="8" t="s">
        <v>376</v>
      </c>
    </row>
    <row r="273" spans="3:5" x14ac:dyDescent="0.25">
      <c r="C273" s="8" t="str">
        <f t="shared" si="11"/>
        <v/>
      </c>
      <c r="D273" s="8" t="str">
        <f t="shared" si="10"/>
        <v>PISVA - BOYACÁ</v>
      </c>
      <c r="E273" s="8" t="s">
        <v>377</v>
      </c>
    </row>
    <row r="274" spans="3:5" x14ac:dyDescent="0.25">
      <c r="C274" s="8" t="str">
        <f t="shared" si="11"/>
        <v/>
      </c>
      <c r="D274" s="8" t="str">
        <f t="shared" si="10"/>
        <v>PUERTO BOYACÁ - BOYACÁ</v>
      </c>
      <c r="E274" s="9" t="s">
        <v>378</v>
      </c>
    </row>
    <row r="275" spans="3:5" x14ac:dyDescent="0.25">
      <c r="C275" s="8" t="str">
        <f t="shared" si="11"/>
        <v/>
      </c>
      <c r="D275" s="8" t="str">
        <f t="shared" si="10"/>
        <v>QUÍPAMA - BOYACÁ</v>
      </c>
      <c r="E275" s="8" t="s">
        <v>379</v>
      </c>
    </row>
    <row r="276" spans="3:5" x14ac:dyDescent="0.25">
      <c r="C276" s="8" t="str">
        <f t="shared" si="11"/>
        <v/>
      </c>
      <c r="D276" s="8" t="str">
        <f t="shared" si="10"/>
        <v>RAMIRIQUÍ - BOYACÁ</v>
      </c>
      <c r="E276" s="8" t="s">
        <v>380</v>
      </c>
    </row>
    <row r="277" spans="3:5" x14ac:dyDescent="0.25">
      <c r="C277" s="8" t="str">
        <f t="shared" si="11"/>
        <v/>
      </c>
      <c r="D277" s="8" t="str">
        <f t="shared" si="10"/>
        <v>RÁQUIRA - BOYACÁ</v>
      </c>
      <c r="E277" s="8" t="s">
        <v>381</v>
      </c>
    </row>
    <row r="278" spans="3:5" x14ac:dyDescent="0.25">
      <c r="C278" s="8" t="str">
        <f t="shared" si="11"/>
        <v/>
      </c>
      <c r="D278" s="8" t="str">
        <f t="shared" si="10"/>
        <v>RONDÓN - BOYACÁ</v>
      </c>
      <c r="E278" s="8" t="s">
        <v>382</v>
      </c>
    </row>
    <row r="279" spans="3:5" x14ac:dyDescent="0.25">
      <c r="C279" s="8" t="str">
        <f t="shared" si="11"/>
        <v/>
      </c>
      <c r="D279" s="8" t="str">
        <f t="shared" si="10"/>
        <v>SABOYÁ - BOYACÁ</v>
      </c>
      <c r="E279" s="8" t="s">
        <v>383</v>
      </c>
    </row>
    <row r="280" spans="3:5" x14ac:dyDescent="0.25">
      <c r="C280" s="8" t="str">
        <f t="shared" si="11"/>
        <v/>
      </c>
      <c r="D280" s="8" t="str">
        <f t="shared" si="10"/>
        <v>SÁCHICA - BOYACÁ</v>
      </c>
      <c r="E280" s="8" t="s">
        <v>384</v>
      </c>
    </row>
    <row r="281" spans="3:5" x14ac:dyDescent="0.25">
      <c r="C281" s="8" t="str">
        <f t="shared" si="11"/>
        <v/>
      </c>
      <c r="D281" s="8" t="str">
        <f t="shared" ref="D281:D344" si="12">+MID(E281,7,100)</f>
        <v>SAMACÁ - BOYACÁ</v>
      </c>
      <c r="E281" s="8" t="s">
        <v>385</v>
      </c>
    </row>
    <row r="282" spans="3:5" x14ac:dyDescent="0.25">
      <c r="C282" s="8" t="str">
        <f t="shared" si="11"/>
        <v/>
      </c>
      <c r="D282" s="8" t="str">
        <f t="shared" si="12"/>
        <v>SAN EDUARDO - BOYACÁ</v>
      </c>
      <c r="E282" s="8" t="s">
        <v>386</v>
      </c>
    </row>
    <row r="283" spans="3:5" x14ac:dyDescent="0.25">
      <c r="C283" s="8" t="str">
        <f t="shared" si="11"/>
        <v/>
      </c>
      <c r="D283" s="8" t="str">
        <f t="shared" si="12"/>
        <v>SAN JOSÉ DE PARE - BOYACÁ</v>
      </c>
      <c r="E283" s="8" t="s">
        <v>387</v>
      </c>
    </row>
    <row r="284" spans="3:5" x14ac:dyDescent="0.25">
      <c r="C284" s="8" t="str">
        <f t="shared" si="11"/>
        <v/>
      </c>
      <c r="D284" s="8" t="str">
        <f t="shared" si="12"/>
        <v>SAN LUIS DE GACENO - BOYACÁ</v>
      </c>
      <c r="E284" s="8" t="s">
        <v>388</v>
      </c>
    </row>
    <row r="285" spans="3:5" x14ac:dyDescent="0.25">
      <c r="C285" s="8" t="str">
        <f t="shared" si="11"/>
        <v/>
      </c>
      <c r="D285" s="8" t="str">
        <f t="shared" si="12"/>
        <v>SAN MATEO - BOYACÁ</v>
      </c>
      <c r="E285" s="8" t="s">
        <v>389</v>
      </c>
    </row>
    <row r="286" spans="3:5" x14ac:dyDescent="0.25">
      <c r="C286" s="8" t="str">
        <f t="shared" si="11"/>
        <v/>
      </c>
      <c r="D286" s="8" t="str">
        <f t="shared" si="12"/>
        <v>SAN MIGUEL DE SEMA - BOYACÁ</v>
      </c>
      <c r="E286" s="8" t="s">
        <v>390</v>
      </c>
    </row>
    <row r="287" spans="3:5" x14ac:dyDescent="0.25">
      <c r="C287" s="8" t="str">
        <f t="shared" si="11"/>
        <v/>
      </c>
      <c r="D287" s="8" t="str">
        <f t="shared" si="12"/>
        <v>SAN PABLO DE BORBUR - BOYACÁ</v>
      </c>
      <c r="E287" s="8" t="s">
        <v>391</v>
      </c>
    </row>
    <row r="288" spans="3:5" x14ac:dyDescent="0.25">
      <c r="C288" s="8" t="str">
        <f t="shared" si="11"/>
        <v/>
      </c>
      <c r="D288" s="8" t="str">
        <f t="shared" si="12"/>
        <v>SANTANA - BOYACÁ</v>
      </c>
      <c r="E288" s="8" t="s">
        <v>392</v>
      </c>
    </row>
    <row r="289" spans="3:5" x14ac:dyDescent="0.25">
      <c r="C289" s="8" t="str">
        <f t="shared" si="11"/>
        <v/>
      </c>
      <c r="D289" s="8" t="str">
        <f t="shared" si="12"/>
        <v>SANTA MARÍA - BOYACÁ</v>
      </c>
      <c r="E289" s="8" t="s">
        <v>393</v>
      </c>
    </row>
    <row r="290" spans="3:5" x14ac:dyDescent="0.25">
      <c r="C290" s="8" t="str">
        <f t="shared" si="11"/>
        <v/>
      </c>
      <c r="D290" s="8" t="str">
        <f t="shared" si="12"/>
        <v>SANTA ROSA DE VITERBO - BOYACÁ</v>
      </c>
      <c r="E290" s="8" t="s">
        <v>394</v>
      </c>
    </row>
    <row r="291" spans="3:5" x14ac:dyDescent="0.25">
      <c r="C291" s="8" t="str">
        <f t="shared" si="11"/>
        <v/>
      </c>
      <c r="D291" s="8" t="str">
        <f t="shared" si="12"/>
        <v>SANTA SOFÍA - BOYACÁ</v>
      </c>
      <c r="E291" s="8" t="s">
        <v>395</v>
      </c>
    </row>
    <row r="292" spans="3:5" x14ac:dyDescent="0.25">
      <c r="C292" s="8" t="str">
        <f t="shared" si="11"/>
        <v/>
      </c>
      <c r="D292" s="8" t="str">
        <f t="shared" si="12"/>
        <v>SATIVANORTE - BOYACÁ</v>
      </c>
      <c r="E292" s="8" t="s">
        <v>396</v>
      </c>
    </row>
    <row r="293" spans="3:5" x14ac:dyDescent="0.25">
      <c r="C293" s="8" t="str">
        <f t="shared" si="11"/>
        <v/>
      </c>
      <c r="D293" s="8" t="str">
        <f t="shared" si="12"/>
        <v>SATIVASUR - BOYACÁ</v>
      </c>
      <c r="E293" s="8" t="s">
        <v>397</v>
      </c>
    </row>
    <row r="294" spans="3:5" x14ac:dyDescent="0.25">
      <c r="C294" s="8" t="str">
        <f t="shared" si="11"/>
        <v/>
      </c>
      <c r="D294" s="8" t="str">
        <f t="shared" si="12"/>
        <v>SIACHOQUE - BOYACÁ</v>
      </c>
      <c r="E294" s="8" t="s">
        <v>398</v>
      </c>
    </row>
    <row r="295" spans="3:5" x14ac:dyDescent="0.25">
      <c r="C295" s="8" t="str">
        <f t="shared" si="11"/>
        <v/>
      </c>
      <c r="D295" s="8" t="str">
        <f t="shared" si="12"/>
        <v>SOATÁ - BOYACÁ</v>
      </c>
      <c r="E295" s="8" t="s">
        <v>399</v>
      </c>
    </row>
    <row r="296" spans="3:5" x14ac:dyDescent="0.25">
      <c r="C296" s="8" t="str">
        <f t="shared" si="11"/>
        <v/>
      </c>
      <c r="D296" s="8" t="str">
        <f t="shared" si="12"/>
        <v>SOCOTÁ - BOYACÁ</v>
      </c>
      <c r="E296" s="8" t="s">
        <v>400</v>
      </c>
    </row>
    <row r="297" spans="3:5" x14ac:dyDescent="0.25">
      <c r="C297" s="8" t="str">
        <f t="shared" si="11"/>
        <v/>
      </c>
      <c r="D297" s="8" t="str">
        <f t="shared" si="12"/>
        <v>SOCHA - BOYACÁ</v>
      </c>
      <c r="E297" s="8" t="s">
        <v>401</v>
      </c>
    </row>
    <row r="298" spans="3:5" x14ac:dyDescent="0.25">
      <c r="C298" s="8" t="str">
        <f t="shared" si="11"/>
        <v/>
      </c>
      <c r="D298" s="8" t="str">
        <f t="shared" si="12"/>
        <v>SOGAMOSO - BOYACÁ</v>
      </c>
      <c r="E298" s="8" t="s">
        <v>402</v>
      </c>
    </row>
    <row r="299" spans="3:5" x14ac:dyDescent="0.25">
      <c r="C299" s="8" t="str">
        <f t="shared" si="11"/>
        <v/>
      </c>
      <c r="D299" s="8" t="str">
        <f t="shared" si="12"/>
        <v>SOMONDOCO - BOYACÁ</v>
      </c>
      <c r="E299" s="8" t="s">
        <v>403</v>
      </c>
    </row>
    <row r="300" spans="3:5" x14ac:dyDescent="0.25">
      <c r="C300" s="8" t="str">
        <f t="shared" si="11"/>
        <v/>
      </c>
      <c r="D300" s="8" t="str">
        <f t="shared" si="12"/>
        <v>SORA - BOYACÁ</v>
      </c>
      <c r="E300" s="8" t="s">
        <v>404</v>
      </c>
    </row>
    <row r="301" spans="3:5" x14ac:dyDescent="0.25">
      <c r="C301" s="8" t="str">
        <f t="shared" si="11"/>
        <v/>
      </c>
      <c r="D301" s="8" t="str">
        <f t="shared" si="12"/>
        <v>SOTAQUIRÁ - BOYACÁ</v>
      </c>
      <c r="E301" s="8" t="s">
        <v>405</v>
      </c>
    </row>
    <row r="302" spans="3:5" x14ac:dyDescent="0.25">
      <c r="C302" s="8" t="str">
        <f t="shared" si="11"/>
        <v/>
      </c>
      <c r="D302" s="8" t="str">
        <f t="shared" si="12"/>
        <v>SORACÁ - BOYACÁ</v>
      </c>
      <c r="E302" s="8" t="s">
        <v>406</v>
      </c>
    </row>
    <row r="303" spans="3:5" x14ac:dyDescent="0.25">
      <c r="C303" s="8" t="str">
        <f t="shared" si="11"/>
        <v/>
      </c>
      <c r="D303" s="8" t="str">
        <f t="shared" si="12"/>
        <v>SUSACÓN - BOYACÁ</v>
      </c>
      <c r="E303" s="8" t="s">
        <v>407</v>
      </c>
    </row>
    <row r="304" spans="3:5" x14ac:dyDescent="0.25">
      <c r="C304" s="8" t="str">
        <f t="shared" si="11"/>
        <v/>
      </c>
      <c r="D304" s="8" t="str">
        <f t="shared" si="12"/>
        <v>SUTAMARCHÁN - BOYACÁ</v>
      </c>
      <c r="E304" s="8" t="s">
        <v>408</v>
      </c>
    </row>
    <row r="305" spans="3:5" x14ac:dyDescent="0.25">
      <c r="C305" s="8" t="str">
        <f t="shared" si="11"/>
        <v/>
      </c>
      <c r="D305" s="8" t="str">
        <f t="shared" si="12"/>
        <v>SUTATENZA - BOYACÁ</v>
      </c>
      <c r="E305" s="8" t="s">
        <v>409</v>
      </c>
    </row>
    <row r="306" spans="3:5" x14ac:dyDescent="0.25">
      <c r="C306" s="8" t="str">
        <f t="shared" si="11"/>
        <v/>
      </c>
      <c r="D306" s="8" t="str">
        <f t="shared" si="12"/>
        <v>TASCO - BOYACÁ</v>
      </c>
      <c r="E306" s="8" t="s">
        <v>410</v>
      </c>
    </row>
    <row r="307" spans="3:5" x14ac:dyDescent="0.25">
      <c r="C307" s="8" t="str">
        <f t="shared" si="11"/>
        <v/>
      </c>
      <c r="D307" s="8" t="str">
        <f t="shared" si="12"/>
        <v>TENZA - BOYACÁ</v>
      </c>
      <c r="E307" s="8" t="s">
        <v>411</v>
      </c>
    </row>
    <row r="308" spans="3:5" x14ac:dyDescent="0.25">
      <c r="C308" s="8" t="str">
        <f t="shared" si="11"/>
        <v/>
      </c>
      <c r="D308" s="8" t="str">
        <f t="shared" si="12"/>
        <v>TIBANÁ - BOYACÁ</v>
      </c>
      <c r="E308" s="8" t="s">
        <v>412</v>
      </c>
    </row>
    <row r="309" spans="3:5" x14ac:dyDescent="0.25">
      <c r="C309" s="8" t="str">
        <f t="shared" si="11"/>
        <v/>
      </c>
      <c r="D309" s="8" t="str">
        <f t="shared" si="12"/>
        <v>TIBASOSA - BOYACÁ</v>
      </c>
      <c r="E309" s="8" t="s">
        <v>413</v>
      </c>
    </row>
    <row r="310" spans="3:5" x14ac:dyDescent="0.25">
      <c r="C310" s="8" t="str">
        <f t="shared" si="11"/>
        <v/>
      </c>
      <c r="D310" s="8" t="str">
        <f t="shared" si="12"/>
        <v>TINJACÁ - BOYACÁ</v>
      </c>
      <c r="E310" s="8" t="s">
        <v>414</v>
      </c>
    </row>
    <row r="311" spans="3:5" x14ac:dyDescent="0.25">
      <c r="C311" s="8" t="str">
        <f t="shared" si="11"/>
        <v/>
      </c>
      <c r="D311" s="8" t="str">
        <f t="shared" si="12"/>
        <v>TIPACOQUE - BOYACÁ</v>
      </c>
      <c r="E311" s="8" t="s">
        <v>415</v>
      </c>
    </row>
    <row r="312" spans="3:5" x14ac:dyDescent="0.25">
      <c r="C312" s="8" t="str">
        <f t="shared" si="11"/>
        <v/>
      </c>
      <c r="D312" s="8" t="str">
        <f t="shared" si="12"/>
        <v>TOCA - BOYACÁ</v>
      </c>
      <c r="E312" s="8" t="s">
        <v>416</v>
      </c>
    </row>
    <row r="313" spans="3:5" x14ac:dyDescent="0.25">
      <c r="C313" s="8" t="str">
        <f t="shared" si="11"/>
        <v/>
      </c>
      <c r="D313" s="8" t="str">
        <f t="shared" si="12"/>
        <v>TOGÜÍ - BOYACÁ</v>
      </c>
      <c r="E313" s="8" t="s">
        <v>417</v>
      </c>
    </row>
    <row r="314" spans="3:5" x14ac:dyDescent="0.25">
      <c r="C314" s="8" t="str">
        <f t="shared" si="11"/>
        <v/>
      </c>
      <c r="D314" s="8" t="str">
        <f t="shared" si="12"/>
        <v>TÓPAGA - BOYACÁ</v>
      </c>
      <c r="E314" s="9" t="s">
        <v>418</v>
      </c>
    </row>
    <row r="315" spans="3:5" x14ac:dyDescent="0.25">
      <c r="C315" s="8" t="str">
        <f t="shared" si="11"/>
        <v/>
      </c>
      <c r="D315" s="8" t="str">
        <f t="shared" si="12"/>
        <v>TOTA - BOYACÁ</v>
      </c>
      <c r="E315" s="8" t="s">
        <v>419</v>
      </c>
    </row>
    <row r="316" spans="3:5" x14ac:dyDescent="0.25">
      <c r="C316" s="8" t="str">
        <f t="shared" si="11"/>
        <v/>
      </c>
      <c r="D316" s="8" t="str">
        <f t="shared" si="12"/>
        <v>TUNUNGUÁ - BOYACÁ</v>
      </c>
      <c r="E316" s="8" t="s">
        <v>420</v>
      </c>
    </row>
    <row r="317" spans="3:5" x14ac:dyDescent="0.25">
      <c r="C317" s="8" t="str">
        <f t="shared" si="11"/>
        <v/>
      </c>
      <c r="D317" s="8" t="str">
        <f t="shared" si="12"/>
        <v>TURMEQUÉ - BOYACÁ</v>
      </c>
      <c r="E317" s="8" t="s">
        <v>421</v>
      </c>
    </row>
    <row r="318" spans="3:5" x14ac:dyDescent="0.25">
      <c r="C318" s="8" t="str">
        <f t="shared" si="11"/>
        <v/>
      </c>
      <c r="D318" s="8" t="str">
        <f t="shared" si="12"/>
        <v>TUTA - BOYACÁ</v>
      </c>
      <c r="E318" s="8" t="s">
        <v>422</v>
      </c>
    </row>
    <row r="319" spans="3:5" x14ac:dyDescent="0.25">
      <c r="C319" s="8" t="str">
        <f t="shared" si="11"/>
        <v/>
      </c>
      <c r="D319" s="8" t="str">
        <f t="shared" si="12"/>
        <v>TUTAZÁ - BOYACÁ</v>
      </c>
      <c r="E319" s="8" t="s">
        <v>423</v>
      </c>
    </row>
    <row r="320" spans="3:5" x14ac:dyDescent="0.25">
      <c r="C320" s="8" t="str">
        <f t="shared" si="11"/>
        <v/>
      </c>
      <c r="D320" s="8" t="str">
        <f t="shared" si="12"/>
        <v>ÚMBITA - BOYACÁ</v>
      </c>
      <c r="E320" s="8" t="s">
        <v>424</v>
      </c>
    </row>
    <row r="321" spans="3:5" x14ac:dyDescent="0.25">
      <c r="C321" s="8" t="str">
        <f t="shared" si="11"/>
        <v/>
      </c>
      <c r="D321" s="8" t="str">
        <f t="shared" si="12"/>
        <v>VENTAQUEMADA - BOYACÁ</v>
      </c>
      <c r="E321" s="8" t="s">
        <v>425</v>
      </c>
    </row>
    <row r="322" spans="3:5" x14ac:dyDescent="0.25">
      <c r="C322" s="8" t="str">
        <f t="shared" ref="C322:C385" si="13">+MID(B322,3,100)</f>
        <v/>
      </c>
      <c r="D322" s="8" t="str">
        <f t="shared" si="12"/>
        <v>VIRACACHÁ - BOYACÁ</v>
      </c>
      <c r="E322" s="8" t="s">
        <v>426</v>
      </c>
    </row>
    <row r="323" spans="3:5" x14ac:dyDescent="0.25">
      <c r="C323" s="8" t="str">
        <f t="shared" si="13"/>
        <v/>
      </c>
      <c r="D323" s="8" t="str">
        <f t="shared" si="12"/>
        <v>ZETAQUIRÁ - BOYACÁ</v>
      </c>
      <c r="E323" s="8" t="s">
        <v>427</v>
      </c>
    </row>
    <row r="324" spans="3:5" x14ac:dyDescent="0.25">
      <c r="C324" s="8" t="str">
        <f t="shared" si="13"/>
        <v/>
      </c>
      <c r="D324" s="8" t="str">
        <f t="shared" si="12"/>
        <v>DEPARTAMENTO DE CALDAS</v>
      </c>
      <c r="E324" s="8" t="s">
        <v>428</v>
      </c>
    </row>
    <row r="325" spans="3:5" x14ac:dyDescent="0.25">
      <c r="C325" s="8" t="str">
        <f t="shared" si="13"/>
        <v/>
      </c>
      <c r="D325" s="8" t="str">
        <f t="shared" si="12"/>
        <v>MANIZALES - CALDAS</v>
      </c>
      <c r="E325" s="8" t="s">
        <v>429</v>
      </c>
    </row>
    <row r="326" spans="3:5" x14ac:dyDescent="0.25">
      <c r="C326" s="8" t="str">
        <f t="shared" si="13"/>
        <v/>
      </c>
      <c r="D326" s="8" t="str">
        <f t="shared" si="12"/>
        <v>AGUADAS - CALDAS</v>
      </c>
      <c r="E326" s="8" t="s">
        <v>430</v>
      </c>
    </row>
    <row r="327" spans="3:5" x14ac:dyDescent="0.25">
      <c r="C327" s="8" t="str">
        <f t="shared" si="13"/>
        <v/>
      </c>
      <c r="D327" s="8" t="str">
        <f t="shared" si="12"/>
        <v>ANSERMA - CALDAS</v>
      </c>
      <c r="E327" s="8" t="s">
        <v>431</v>
      </c>
    </row>
    <row r="328" spans="3:5" x14ac:dyDescent="0.25">
      <c r="C328" s="8" t="str">
        <f t="shared" si="13"/>
        <v/>
      </c>
      <c r="D328" s="8" t="str">
        <f t="shared" si="12"/>
        <v>ARANZAZU - CALDAS</v>
      </c>
      <c r="E328" s="8" t="s">
        <v>432</v>
      </c>
    </row>
    <row r="329" spans="3:5" x14ac:dyDescent="0.25">
      <c r="C329" s="8" t="str">
        <f t="shared" si="13"/>
        <v/>
      </c>
      <c r="D329" s="8" t="str">
        <f t="shared" si="12"/>
        <v>BELALCAZAR - CALDAS</v>
      </c>
      <c r="E329" s="8" t="s">
        <v>433</v>
      </c>
    </row>
    <row r="330" spans="3:5" x14ac:dyDescent="0.25">
      <c r="C330" s="8" t="str">
        <f t="shared" si="13"/>
        <v/>
      </c>
      <c r="D330" s="8" t="str">
        <f t="shared" si="12"/>
        <v>CHINCHINÁ - CALDAS</v>
      </c>
      <c r="E330" s="8" t="s">
        <v>434</v>
      </c>
    </row>
    <row r="331" spans="3:5" x14ac:dyDescent="0.25">
      <c r="C331" s="8" t="str">
        <f t="shared" si="13"/>
        <v/>
      </c>
      <c r="D331" s="8" t="str">
        <f t="shared" si="12"/>
        <v>FILADELFIA - CALDAS</v>
      </c>
      <c r="E331" s="8" t="s">
        <v>435</v>
      </c>
    </row>
    <row r="332" spans="3:5" x14ac:dyDescent="0.25">
      <c r="C332" s="8" t="str">
        <f t="shared" si="13"/>
        <v/>
      </c>
      <c r="D332" s="8" t="str">
        <f t="shared" si="12"/>
        <v>LA DORADA - CALDAS</v>
      </c>
      <c r="E332" s="8" t="s">
        <v>436</v>
      </c>
    </row>
    <row r="333" spans="3:5" x14ac:dyDescent="0.25">
      <c r="C333" s="8" t="str">
        <f t="shared" si="13"/>
        <v/>
      </c>
      <c r="D333" s="8" t="str">
        <f t="shared" si="12"/>
        <v>LA MERCED - CALDAS</v>
      </c>
      <c r="E333" s="8" t="s">
        <v>437</v>
      </c>
    </row>
    <row r="334" spans="3:5" x14ac:dyDescent="0.25">
      <c r="C334" s="8" t="str">
        <f t="shared" si="13"/>
        <v/>
      </c>
      <c r="D334" s="8" t="str">
        <f t="shared" si="12"/>
        <v>MANZANARES - CALDAS</v>
      </c>
      <c r="E334" s="8" t="s">
        <v>438</v>
      </c>
    </row>
    <row r="335" spans="3:5" x14ac:dyDescent="0.25">
      <c r="C335" s="8" t="str">
        <f t="shared" si="13"/>
        <v/>
      </c>
      <c r="D335" s="8" t="str">
        <f t="shared" si="12"/>
        <v>MARMATO - CALDAS</v>
      </c>
      <c r="E335" s="8" t="s">
        <v>439</v>
      </c>
    </row>
    <row r="336" spans="3:5" x14ac:dyDescent="0.25">
      <c r="C336" s="8" t="str">
        <f t="shared" si="13"/>
        <v/>
      </c>
      <c r="D336" s="8" t="str">
        <f t="shared" si="12"/>
        <v>MARQUETALIA - CALDAS</v>
      </c>
      <c r="E336" s="8" t="s">
        <v>440</v>
      </c>
    </row>
    <row r="337" spans="3:5" x14ac:dyDescent="0.25">
      <c r="C337" s="8" t="str">
        <f t="shared" si="13"/>
        <v/>
      </c>
      <c r="D337" s="8" t="str">
        <f t="shared" si="12"/>
        <v>MARULANDA - CALDAS</v>
      </c>
      <c r="E337" s="8" t="s">
        <v>441</v>
      </c>
    </row>
    <row r="338" spans="3:5" x14ac:dyDescent="0.25">
      <c r="C338" s="8" t="str">
        <f t="shared" si="13"/>
        <v/>
      </c>
      <c r="D338" s="8" t="str">
        <f t="shared" si="12"/>
        <v>NEIRA - CALDAS</v>
      </c>
      <c r="E338" s="8" t="s">
        <v>442</v>
      </c>
    </row>
    <row r="339" spans="3:5" x14ac:dyDescent="0.25">
      <c r="C339" s="8" t="str">
        <f t="shared" si="13"/>
        <v/>
      </c>
      <c r="D339" s="8" t="str">
        <f t="shared" si="12"/>
        <v>NORCASIA - CALDAS</v>
      </c>
      <c r="E339" s="8" t="s">
        <v>443</v>
      </c>
    </row>
    <row r="340" spans="3:5" x14ac:dyDescent="0.25">
      <c r="C340" s="8" t="str">
        <f t="shared" si="13"/>
        <v/>
      </c>
      <c r="D340" s="8" t="str">
        <f t="shared" si="12"/>
        <v>PÁCORA - CALDAS</v>
      </c>
      <c r="E340" s="8" t="s">
        <v>444</v>
      </c>
    </row>
    <row r="341" spans="3:5" x14ac:dyDescent="0.25">
      <c r="C341" s="8" t="str">
        <f t="shared" si="13"/>
        <v/>
      </c>
      <c r="D341" s="8" t="str">
        <f t="shared" si="12"/>
        <v>PALESTINA - CALDAS</v>
      </c>
      <c r="E341" s="8" t="s">
        <v>445</v>
      </c>
    </row>
    <row r="342" spans="3:5" x14ac:dyDescent="0.25">
      <c r="C342" s="8" t="str">
        <f t="shared" si="13"/>
        <v/>
      </c>
      <c r="D342" s="8" t="str">
        <f t="shared" si="12"/>
        <v>PENSILVANIA - CALDAS</v>
      </c>
      <c r="E342" s="8" t="s">
        <v>446</v>
      </c>
    </row>
    <row r="343" spans="3:5" x14ac:dyDescent="0.25">
      <c r="C343" s="8" t="str">
        <f t="shared" si="13"/>
        <v/>
      </c>
      <c r="D343" s="8" t="str">
        <f t="shared" si="12"/>
        <v>RIOSUCIO - CALDAS</v>
      </c>
      <c r="E343" s="8" t="s">
        <v>447</v>
      </c>
    </row>
    <row r="344" spans="3:5" x14ac:dyDescent="0.25">
      <c r="C344" s="8" t="str">
        <f t="shared" si="13"/>
        <v/>
      </c>
      <c r="D344" s="8" t="str">
        <f t="shared" si="12"/>
        <v>RISARALDA - CALDAS</v>
      </c>
      <c r="E344" s="8" t="s">
        <v>448</v>
      </c>
    </row>
    <row r="345" spans="3:5" x14ac:dyDescent="0.25">
      <c r="C345" s="8" t="str">
        <f t="shared" si="13"/>
        <v/>
      </c>
      <c r="D345" s="8" t="str">
        <f t="shared" ref="D345:D408" si="14">+MID(E345,7,100)</f>
        <v>SALAMINA - CALDAS</v>
      </c>
      <c r="E345" s="8" t="s">
        <v>449</v>
      </c>
    </row>
    <row r="346" spans="3:5" x14ac:dyDescent="0.25">
      <c r="C346" s="8" t="str">
        <f t="shared" si="13"/>
        <v/>
      </c>
      <c r="D346" s="8" t="str">
        <f t="shared" si="14"/>
        <v>SAMANÁ - CALDAS</v>
      </c>
      <c r="E346" s="8" t="s">
        <v>450</v>
      </c>
    </row>
    <row r="347" spans="3:5" x14ac:dyDescent="0.25">
      <c r="C347" s="8" t="str">
        <f t="shared" si="13"/>
        <v/>
      </c>
      <c r="D347" s="8" t="str">
        <f t="shared" si="14"/>
        <v>SAN JOSÉ - CALDAS</v>
      </c>
      <c r="E347" s="8" t="s">
        <v>451</v>
      </c>
    </row>
    <row r="348" spans="3:5" x14ac:dyDescent="0.25">
      <c r="C348" s="8" t="str">
        <f t="shared" si="13"/>
        <v/>
      </c>
      <c r="D348" s="8" t="str">
        <f t="shared" si="14"/>
        <v>SUPIA - CALDAS</v>
      </c>
      <c r="E348" s="8" t="s">
        <v>452</v>
      </c>
    </row>
    <row r="349" spans="3:5" x14ac:dyDescent="0.25">
      <c r="C349" s="8" t="str">
        <f t="shared" si="13"/>
        <v/>
      </c>
      <c r="D349" s="8" t="str">
        <f t="shared" si="14"/>
        <v>VICTORIA - CALDAS</v>
      </c>
      <c r="E349" s="8" t="s">
        <v>453</v>
      </c>
    </row>
    <row r="350" spans="3:5" x14ac:dyDescent="0.25">
      <c r="C350" s="8" t="str">
        <f t="shared" si="13"/>
        <v/>
      </c>
      <c r="D350" s="8" t="str">
        <f t="shared" si="14"/>
        <v>VILLAMARIA - CALDAS</v>
      </c>
      <c r="E350" s="8" t="s">
        <v>454</v>
      </c>
    </row>
    <row r="351" spans="3:5" x14ac:dyDescent="0.25">
      <c r="C351" s="8" t="str">
        <f t="shared" si="13"/>
        <v/>
      </c>
      <c r="D351" s="8" t="str">
        <f t="shared" si="14"/>
        <v>VITERBO - CALDAS</v>
      </c>
      <c r="E351" s="8" t="s">
        <v>455</v>
      </c>
    </row>
    <row r="352" spans="3:5" x14ac:dyDescent="0.25">
      <c r="C352" s="8" t="str">
        <f t="shared" si="13"/>
        <v/>
      </c>
      <c r="D352" s="8" t="str">
        <f t="shared" si="14"/>
        <v>DEPARTAMENTO CAQUETÁ</v>
      </c>
      <c r="E352" s="8" t="s">
        <v>456</v>
      </c>
    </row>
    <row r="353" spans="3:5" x14ac:dyDescent="0.25">
      <c r="C353" s="8" t="str">
        <f t="shared" si="13"/>
        <v/>
      </c>
      <c r="D353" s="8" t="str">
        <f t="shared" si="14"/>
        <v>FLORENCIA - CAQUETÁ</v>
      </c>
      <c r="E353" s="8" t="s">
        <v>457</v>
      </c>
    </row>
    <row r="354" spans="3:5" x14ac:dyDescent="0.25">
      <c r="C354" s="8" t="str">
        <f t="shared" si="13"/>
        <v/>
      </c>
      <c r="D354" s="8" t="str">
        <f t="shared" si="14"/>
        <v>ALBANIA - CAQUETÁ</v>
      </c>
      <c r="E354" s="8" t="s">
        <v>458</v>
      </c>
    </row>
    <row r="355" spans="3:5" x14ac:dyDescent="0.25">
      <c r="C355" s="8" t="str">
        <f t="shared" si="13"/>
        <v/>
      </c>
      <c r="D355" s="8" t="str">
        <f t="shared" si="14"/>
        <v>BELÉN DE LOS ANDAQUÍES - CAQUETÁ</v>
      </c>
      <c r="E355" s="8" t="s">
        <v>459</v>
      </c>
    </row>
    <row r="356" spans="3:5" x14ac:dyDescent="0.25">
      <c r="C356" s="8" t="str">
        <f t="shared" si="13"/>
        <v/>
      </c>
      <c r="D356" s="8" t="str">
        <f t="shared" si="14"/>
        <v>CARTAGENA DEL CHAIRÁ - CAQUETÁ</v>
      </c>
      <c r="E356" s="8" t="s">
        <v>460</v>
      </c>
    </row>
    <row r="357" spans="3:5" x14ac:dyDescent="0.25">
      <c r="C357" s="8" t="str">
        <f t="shared" si="13"/>
        <v/>
      </c>
      <c r="D357" s="8" t="str">
        <f t="shared" si="14"/>
        <v>CURILLO - CAQUETÁ</v>
      </c>
      <c r="E357" s="8" t="s">
        <v>461</v>
      </c>
    </row>
    <row r="358" spans="3:5" x14ac:dyDescent="0.25">
      <c r="C358" s="8" t="str">
        <f t="shared" si="13"/>
        <v/>
      </c>
      <c r="D358" s="8" t="str">
        <f t="shared" si="14"/>
        <v>EL DONCELLO - CAQUETÁ</v>
      </c>
      <c r="E358" s="8" t="s">
        <v>462</v>
      </c>
    </row>
    <row r="359" spans="3:5" x14ac:dyDescent="0.25">
      <c r="C359" s="8" t="str">
        <f t="shared" si="13"/>
        <v/>
      </c>
      <c r="D359" s="8" t="str">
        <f t="shared" si="14"/>
        <v>EL PAUJIL - CAQUETÁ</v>
      </c>
      <c r="E359" s="8" t="s">
        <v>463</v>
      </c>
    </row>
    <row r="360" spans="3:5" x14ac:dyDescent="0.25">
      <c r="C360" s="8" t="str">
        <f t="shared" si="13"/>
        <v/>
      </c>
      <c r="D360" s="8" t="str">
        <f t="shared" si="14"/>
        <v>MONTAÑITA - CAQUETÁ</v>
      </c>
      <c r="E360" s="8" t="s">
        <v>464</v>
      </c>
    </row>
    <row r="361" spans="3:5" x14ac:dyDescent="0.25">
      <c r="C361" s="8" t="str">
        <f t="shared" si="13"/>
        <v/>
      </c>
      <c r="D361" s="8" t="str">
        <f t="shared" si="14"/>
        <v>MILÁN - CAQUETÁ</v>
      </c>
      <c r="E361" s="8" t="s">
        <v>465</v>
      </c>
    </row>
    <row r="362" spans="3:5" x14ac:dyDescent="0.25">
      <c r="C362" s="8" t="str">
        <f t="shared" si="13"/>
        <v/>
      </c>
      <c r="D362" s="8" t="str">
        <f t="shared" si="14"/>
        <v>MORELIA - CAQUETÁ</v>
      </c>
      <c r="E362" s="8" t="s">
        <v>466</v>
      </c>
    </row>
    <row r="363" spans="3:5" x14ac:dyDescent="0.25">
      <c r="C363" s="8" t="str">
        <f t="shared" si="13"/>
        <v/>
      </c>
      <c r="D363" s="8" t="str">
        <f t="shared" si="14"/>
        <v>PUERTO RICO - CAQUETÁ</v>
      </c>
      <c r="E363" s="8" t="s">
        <v>467</v>
      </c>
    </row>
    <row r="364" spans="3:5" x14ac:dyDescent="0.25">
      <c r="C364" s="8" t="str">
        <f t="shared" si="13"/>
        <v/>
      </c>
      <c r="D364" s="8" t="str">
        <f t="shared" si="14"/>
        <v>SAN JOSÉ DEL FRAGUA - CAQUETÁ</v>
      </c>
      <c r="E364" s="8" t="s">
        <v>468</v>
      </c>
    </row>
    <row r="365" spans="3:5" x14ac:dyDescent="0.25">
      <c r="C365" s="8" t="str">
        <f t="shared" si="13"/>
        <v/>
      </c>
      <c r="D365" s="8" t="str">
        <f t="shared" si="14"/>
        <v>SAN VICENTE DEL CAGUÁN - CAQUETÁ</v>
      </c>
      <c r="E365" s="8" t="s">
        <v>469</v>
      </c>
    </row>
    <row r="366" spans="3:5" x14ac:dyDescent="0.25">
      <c r="C366" s="8" t="str">
        <f t="shared" si="13"/>
        <v/>
      </c>
      <c r="D366" s="8" t="str">
        <f t="shared" si="14"/>
        <v>SOLANO - CAQUETÁ</v>
      </c>
      <c r="E366" s="8" t="s">
        <v>470</v>
      </c>
    </row>
    <row r="367" spans="3:5" x14ac:dyDescent="0.25">
      <c r="C367" s="8" t="str">
        <f t="shared" si="13"/>
        <v/>
      </c>
      <c r="D367" s="8" t="str">
        <f t="shared" si="14"/>
        <v>SOLITA - CAQUETÁ</v>
      </c>
      <c r="E367" s="8" t="s">
        <v>471</v>
      </c>
    </row>
    <row r="368" spans="3:5" x14ac:dyDescent="0.25">
      <c r="C368" s="8" t="str">
        <f t="shared" si="13"/>
        <v/>
      </c>
      <c r="D368" s="8" t="str">
        <f t="shared" si="14"/>
        <v>VALPARAÍSO - CAQUETÁ</v>
      </c>
      <c r="E368" s="8" t="s">
        <v>472</v>
      </c>
    </row>
    <row r="369" spans="3:5" x14ac:dyDescent="0.25">
      <c r="C369" s="8" t="str">
        <f t="shared" si="13"/>
        <v/>
      </c>
      <c r="D369" s="8" t="str">
        <f t="shared" si="14"/>
        <v>DEPARTAMENTO CAUCA</v>
      </c>
      <c r="E369" s="8" t="s">
        <v>473</v>
      </c>
    </row>
    <row r="370" spans="3:5" x14ac:dyDescent="0.25">
      <c r="C370" s="8" t="str">
        <f t="shared" si="13"/>
        <v/>
      </c>
      <c r="D370" s="8" t="str">
        <f t="shared" si="14"/>
        <v>POPAYÁN - CAUCA</v>
      </c>
      <c r="E370" s="8" t="s">
        <v>474</v>
      </c>
    </row>
    <row r="371" spans="3:5" x14ac:dyDescent="0.25">
      <c r="C371" s="8" t="str">
        <f t="shared" si="13"/>
        <v/>
      </c>
      <c r="D371" s="8" t="str">
        <f t="shared" si="14"/>
        <v>ALMAGUER - CAUCA</v>
      </c>
      <c r="E371" s="8" t="s">
        <v>475</v>
      </c>
    </row>
    <row r="372" spans="3:5" x14ac:dyDescent="0.25">
      <c r="C372" s="8" t="str">
        <f t="shared" si="13"/>
        <v/>
      </c>
      <c r="D372" s="8" t="str">
        <f t="shared" si="14"/>
        <v>ARGELIA - CAUCA</v>
      </c>
      <c r="E372" s="8" t="s">
        <v>476</v>
      </c>
    </row>
    <row r="373" spans="3:5" x14ac:dyDescent="0.25">
      <c r="C373" s="8" t="str">
        <f t="shared" si="13"/>
        <v/>
      </c>
      <c r="D373" s="8" t="str">
        <f t="shared" si="14"/>
        <v>BALBOA - CAUCA</v>
      </c>
      <c r="E373" s="8" t="s">
        <v>477</v>
      </c>
    </row>
    <row r="374" spans="3:5" x14ac:dyDescent="0.25">
      <c r="C374" s="8" t="str">
        <f t="shared" si="13"/>
        <v/>
      </c>
      <c r="D374" s="8" t="str">
        <f t="shared" si="14"/>
        <v>BOLÍVAR - CAUCA</v>
      </c>
      <c r="E374" s="8" t="s">
        <v>478</v>
      </c>
    </row>
    <row r="375" spans="3:5" x14ac:dyDescent="0.25">
      <c r="C375" s="8" t="str">
        <f t="shared" si="13"/>
        <v/>
      </c>
      <c r="D375" s="8" t="str">
        <f t="shared" si="14"/>
        <v>BUENOS AIRES - CAUCA</v>
      </c>
      <c r="E375" s="8" t="s">
        <v>479</v>
      </c>
    </row>
    <row r="376" spans="3:5" x14ac:dyDescent="0.25">
      <c r="C376" s="8" t="str">
        <f t="shared" si="13"/>
        <v/>
      </c>
      <c r="D376" s="8" t="str">
        <f t="shared" si="14"/>
        <v>CAJIBÍO - CAUCA</v>
      </c>
      <c r="E376" s="8" t="s">
        <v>480</v>
      </c>
    </row>
    <row r="377" spans="3:5" x14ac:dyDescent="0.25">
      <c r="C377" s="8" t="str">
        <f t="shared" si="13"/>
        <v/>
      </c>
      <c r="D377" s="8" t="str">
        <f t="shared" si="14"/>
        <v>CALDONO - CAUCA</v>
      </c>
      <c r="E377" s="8" t="s">
        <v>481</v>
      </c>
    </row>
    <row r="378" spans="3:5" x14ac:dyDescent="0.25">
      <c r="C378" s="8" t="str">
        <f t="shared" si="13"/>
        <v/>
      </c>
      <c r="D378" s="8" t="str">
        <f t="shared" si="14"/>
        <v>CALOTO - CAUCA</v>
      </c>
      <c r="E378" s="8" t="s">
        <v>482</v>
      </c>
    </row>
    <row r="379" spans="3:5" x14ac:dyDescent="0.25">
      <c r="C379" s="8" t="str">
        <f t="shared" si="13"/>
        <v/>
      </c>
      <c r="D379" s="8" t="str">
        <f t="shared" si="14"/>
        <v>CORINTO - CAUCA</v>
      </c>
      <c r="E379" s="8" t="s">
        <v>483</v>
      </c>
    </row>
    <row r="380" spans="3:5" x14ac:dyDescent="0.25">
      <c r="C380" s="8" t="str">
        <f t="shared" si="13"/>
        <v/>
      </c>
      <c r="D380" s="8" t="str">
        <f t="shared" si="14"/>
        <v>EL TAMBO - CAUCA</v>
      </c>
      <c r="E380" s="8" t="s">
        <v>484</v>
      </c>
    </row>
    <row r="381" spans="3:5" x14ac:dyDescent="0.25">
      <c r="C381" s="8" t="str">
        <f t="shared" si="13"/>
        <v/>
      </c>
      <c r="D381" s="8" t="str">
        <f t="shared" si="14"/>
        <v>FLORENCIA - CAUCA</v>
      </c>
      <c r="E381" s="8" t="s">
        <v>485</v>
      </c>
    </row>
    <row r="382" spans="3:5" x14ac:dyDescent="0.25">
      <c r="C382" s="8" t="str">
        <f t="shared" si="13"/>
        <v/>
      </c>
      <c r="D382" s="8" t="str">
        <f t="shared" si="14"/>
        <v>GUACHENE - CAUCA</v>
      </c>
      <c r="E382" s="8" t="s">
        <v>486</v>
      </c>
    </row>
    <row r="383" spans="3:5" x14ac:dyDescent="0.25">
      <c r="C383" s="8" t="str">
        <f t="shared" si="13"/>
        <v/>
      </c>
      <c r="D383" s="8" t="str">
        <f t="shared" si="14"/>
        <v>GUAPI - CAUCA</v>
      </c>
      <c r="E383" s="8" t="s">
        <v>487</v>
      </c>
    </row>
    <row r="384" spans="3:5" x14ac:dyDescent="0.25">
      <c r="C384" s="8" t="str">
        <f t="shared" si="13"/>
        <v/>
      </c>
      <c r="D384" s="8" t="str">
        <f t="shared" si="14"/>
        <v>INZÁ - CAUCA</v>
      </c>
      <c r="E384" s="8" t="s">
        <v>488</v>
      </c>
    </row>
    <row r="385" spans="3:5" x14ac:dyDescent="0.25">
      <c r="C385" s="8" t="str">
        <f t="shared" si="13"/>
        <v/>
      </c>
      <c r="D385" s="8" t="str">
        <f t="shared" si="14"/>
        <v>JAMBALÓ - CAUCA</v>
      </c>
      <c r="E385" s="8" t="s">
        <v>489</v>
      </c>
    </row>
    <row r="386" spans="3:5" x14ac:dyDescent="0.25">
      <c r="C386" s="8" t="str">
        <f t="shared" ref="C386:C449" si="15">+MID(B386,3,100)</f>
        <v/>
      </c>
      <c r="D386" s="8" t="str">
        <f t="shared" si="14"/>
        <v>LA SIERRA - CAUCA</v>
      </c>
      <c r="E386" s="8" t="s">
        <v>490</v>
      </c>
    </row>
    <row r="387" spans="3:5" x14ac:dyDescent="0.25">
      <c r="C387" s="8" t="str">
        <f t="shared" si="15"/>
        <v/>
      </c>
      <c r="D387" s="8" t="str">
        <f t="shared" si="14"/>
        <v>LA VEGA - CAUCA</v>
      </c>
      <c r="E387" s="8" t="s">
        <v>491</v>
      </c>
    </row>
    <row r="388" spans="3:5" x14ac:dyDescent="0.25">
      <c r="C388" s="8" t="str">
        <f t="shared" si="15"/>
        <v/>
      </c>
      <c r="D388" s="8" t="str">
        <f t="shared" si="14"/>
        <v>LÓPEZ - CAUCA</v>
      </c>
      <c r="E388" s="8" t="s">
        <v>492</v>
      </c>
    </row>
    <row r="389" spans="3:5" x14ac:dyDescent="0.25">
      <c r="C389" s="8" t="str">
        <f t="shared" si="15"/>
        <v/>
      </c>
      <c r="D389" s="8" t="str">
        <f t="shared" si="14"/>
        <v>MERCADERES - CAUCA</v>
      </c>
      <c r="E389" s="8" t="s">
        <v>493</v>
      </c>
    </row>
    <row r="390" spans="3:5" x14ac:dyDescent="0.25">
      <c r="C390" s="8" t="str">
        <f t="shared" si="15"/>
        <v/>
      </c>
      <c r="D390" s="8" t="str">
        <f t="shared" si="14"/>
        <v>MIRANDA - CAUCA</v>
      </c>
      <c r="E390" s="8" t="s">
        <v>494</v>
      </c>
    </row>
    <row r="391" spans="3:5" x14ac:dyDescent="0.25">
      <c r="C391" s="8" t="str">
        <f t="shared" si="15"/>
        <v/>
      </c>
      <c r="D391" s="8" t="str">
        <f t="shared" si="14"/>
        <v>MORALES - CAUCA</v>
      </c>
      <c r="E391" s="8" t="s">
        <v>495</v>
      </c>
    </row>
    <row r="392" spans="3:5" x14ac:dyDescent="0.25">
      <c r="C392" s="8" t="str">
        <f t="shared" si="15"/>
        <v/>
      </c>
      <c r="D392" s="8" t="str">
        <f t="shared" si="14"/>
        <v>PADILLA - CAUCA</v>
      </c>
      <c r="E392" s="8" t="s">
        <v>496</v>
      </c>
    </row>
    <row r="393" spans="3:5" x14ac:dyDescent="0.25">
      <c r="C393" s="8" t="str">
        <f t="shared" si="15"/>
        <v/>
      </c>
      <c r="D393" s="8" t="str">
        <f t="shared" si="14"/>
        <v>PÁEZ (Belalcázar) - CAUCA</v>
      </c>
      <c r="E393" s="8" t="s">
        <v>497</v>
      </c>
    </row>
    <row r="394" spans="3:5" x14ac:dyDescent="0.25">
      <c r="C394" s="8" t="str">
        <f t="shared" si="15"/>
        <v/>
      </c>
      <c r="D394" s="8" t="str">
        <f t="shared" si="14"/>
        <v>PATÍA (El Bordo) - CAUCA</v>
      </c>
      <c r="E394" s="8" t="s">
        <v>498</v>
      </c>
    </row>
    <row r="395" spans="3:5" x14ac:dyDescent="0.25">
      <c r="C395" s="8" t="str">
        <f t="shared" si="15"/>
        <v/>
      </c>
      <c r="D395" s="8" t="str">
        <f t="shared" si="14"/>
        <v>PIAMONTE - CAUCA</v>
      </c>
      <c r="E395" s="8" t="s">
        <v>499</v>
      </c>
    </row>
    <row r="396" spans="3:5" x14ac:dyDescent="0.25">
      <c r="C396" s="8" t="str">
        <f t="shared" si="15"/>
        <v/>
      </c>
      <c r="D396" s="8" t="str">
        <f t="shared" si="14"/>
        <v>PIENDAMÓ - CAUCA</v>
      </c>
      <c r="E396" s="8" t="s">
        <v>500</v>
      </c>
    </row>
    <row r="397" spans="3:5" x14ac:dyDescent="0.25">
      <c r="C397" s="8" t="str">
        <f t="shared" si="15"/>
        <v/>
      </c>
      <c r="D397" s="8" t="str">
        <f t="shared" si="14"/>
        <v>PUERTO TEJADA - CAUCA</v>
      </c>
      <c r="E397" s="8" t="s">
        <v>501</v>
      </c>
    </row>
    <row r="398" spans="3:5" x14ac:dyDescent="0.25">
      <c r="C398" s="8" t="str">
        <f t="shared" si="15"/>
        <v/>
      </c>
      <c r="D398" s="8" t="str">
        <f t="shared" si="14"/>
        <v>PURACÉ (Coconuco) - CAUCA</v>
      </c>
      <c r="E398" s="8" t="s">
        <v>502</v>
      </c>
    </row>
    <row r="399" spans="3:5" x14ac:dyDescent="0.25">
      <c r="C399" s="8" t="str">
        <f t="shared" si="15"/>
        <v/>
      </c>
      <c r="D399" s="8" t="str">
        <f t="shared" si="14"/>
        <v>ROSAS - CAUCA</v>
      </c>
      <c r="E399" s="8" t="s">
        <v>503</v>
      </c>
    </row>
    <row r="400" spans="3:5" x14ac:dyDescent="0.25">
      <c r="C400" s="8" t="str">
        <f t="shared" si="15"/>
        <v/>
      </c>
      <c r="D400" s="8" t="str">
        <f t="shared" si="14"/>
        <v>SAN SEBASTIÁN - CAUCA</v>
      </c>
      <c r="E400" s="8" t="s">
        <v>504</v>
      </c>
    </row>
    <row r="401" spans="3:5" x14ac:dyDescent="0.25">
      <c r="C401" s="8" t="str">
        <f t="shared" si="15"/>
        <v/>
      </c>
      <c r="D401" s="8" t="str">
        <f t="shared" si="14"/>
        <v>SANTANDER DE QUILICHAO - CAUCA</v>
      </c>
      <c r="E401" s="8" t="s">
        <v>505</v>
      </c>
    </row>
    <row r="402" spans="3:5" x14ac:dyDescent="0.25">
      <c r="C402" s="8" t="str">
        <f t="shared" si="15"/>
        <v/>
      </c>
      <c r="D402" s="8" t="str">
        <f t="shared" si="14"/>
        <v>SANTA ROSA - CAUCA</v>
      </c>
      <c r="E402" s="8" t="s">
        <v>506</v>
      </c>
    </row>
    <row r="403" spans="3:5" x14ac:dyDescent="0.25">
      <c r="C403" s="8" t="str">
        <f t="shared" si="15"/>
        <v/>
      </c>
      <c r="D403" s="8" t="str">
        <f t="shared" si="14"/>
        <v>SILVIA - CAUCA</v>
      </c>
      <c r="E403" s="8" t="s">
        <v>507</v>
      </c>
    </row>
    <row r="404" spans="3:5" x14ac:dyDescent="0.25">
      <c r="C404" s="8" t="str">
        <f t="shared" si="15"/>
        <v/>
      </c>
      <c r="D404" s="8" t="str">
        <f t="shared" si="14"/>
        <v>SOTARÁ (Paispamba) - CAUCA</v>
      </c>
      <c r="E404" s="8" t="s">
        <v>508</v>
      </c>
    </row>
    <row r="405" spans="3:5" x14ac:dyDescent="0.25">
      <c r="C405" s="8" t="str">
        <f t="shared" si="15"/>
        <v/>
      </c>
      <c r="D405" s="8" t="str">
        <f t="shared" si="14"/>
        <v>SUÁREZ - CAUCA</v>
      </c>
      <c r="E405" s="8" t="s">
        <v>509</v>
      </c>
    </row>
    <row r="406" spans="3:5" x14ac:dyDescent="0.25">
      <c r="C406" s="8" t="str">
        <f t="shared" si="15"/>
        <v/>
      </c>
      <c r="D406" s="8" t="str">
        <f t="shared" si="14"/>
        <v>SUCRE - CAUCA</v>
      </c>
      <c r="E406" s="8" t="s">
        <v>510</v>
      </c>
    </row>
    <row r="407" spans="3:5" x14ac:dyDescent="0.25">
      <c r="C407" s="8" t="str">
        <f t="shared" si="15"/>
        <v/>
      </c>
      <c r="D407" s="8" t="str">
        <f t="shared" si="14"/>
        <v>TIMBÍO - CAUCA</v>
      </c>
      <c r="E407" s="8" t="s">
        <v>511</v>
      </c>
    </row>
    <row r="408" spans="3:5" x14ac:dyDescent="0.25">
      <c r="C408" s="8" t="str">
        <f t="shared" si="15"/>
        <v/>
      </c>
      <c r="D408" s="8" t="str">
        <f t="shared" si="14"/>
        <v>TIMBIQUÍ - CAUCA</v>
      </c>
      <c r="E408" s="8" t="s">
        <v>512</v>
      </c>
    </row>
    <row r="409" spans="3:5" x14ac:dyDescent="0.25">
      <c r="C409" s="8" t="str">
        <f t="shared" si="15"/>
        <v/>
      </c>
      <c r="D409" s="8" t="str">
        <f t="shared" ref="D409:D472" si="16">+MID(E409,7,100)</f>
        <v>TORIBÍO - CAUCA</v>
      </c>
      <c r="E409" s="8" t="s">
        <v>513</v>
      </c>
    </row>
    <row r="410" spans="3:5" x14ac:dyDescent="0.25">
      <c r="C410" s="8" t="str">
        <f t="shared" si="15"/>
        <v/>
      </c>
      <c r="D410" s="8" t="str">
        <f t="shared" si="16"/>
        <v>TOTORÓ - CAUCA</v>
      </c>
      <c r="E410" s="8" t="s">
        <v>514</v>
      </c>
    </row>
    <row r="411" spans="3:5" x14ac:dyDescent="0.25">
      <c r="C411" s="8" t="str">
        <f t="shared" si="15"/>
        <v/>
      </c>
      <c r="D411" s="8" t="str">
        <f t="shared" si="16"/>
        <v>VILLA RICA - CAUCA</v>
      </c>
      <c r="E411" s="8" t="s">
        <v>515</v>
      </c>
    </row>
    <row r="412" spans="3:5" x14ac:dyDescent="0.25">
      <c r="C412" s="8" t="str">
        <f t="shared" si="15"/>
        <v/>
      </c>
      <c r="D412" s="8" t="str">
        <f t="shared" si="16"/>
        <v>DEPARTAMENTO CESAR</v>
      </c>
      <c r="E412" s="8" t="s">
        <v>516</v>
      </c>
    </row>
    <row r="413" spans="3:5" x14ac:dyDescent="0.25">
      <c r="C413" s="8" t="str">
        <f t="shared" si="15"/>
        <v/>
      </c>
      <c r="D413" s="8" t="str">
        <f t="shared" si="16"/>
        <v>VALLEDUPAR - CESAR</v>
      </c>
      <c r="E413" s="8" t="s">
        <v>517</v>
      </c>
    </row>
    <row r="414" spans="3:5" x14ac:dyDescent="0.25">
      <c r="C414" s="8" t="str">
        <f t="shared" si="15"/>
        <v/>
      </c>
      <c r="D414" s="8" t="str">
        <f t="shared" si="16"/>
        <v>AGUACHICA - CESAR</v>
      </c>
      <c r="E414" s="8" t="s">
        <v>518</v>
      </c>
    </row>
    <row r="415" spans="3:5" x14ac:dyDescent="0.25">
      <c r="C415" s="8" t="str">
        <f t="shared" si="15"/>
        <v/>
      </c>
      <c r="D415" s="8" t="str">
        <f t="shared" si="16"/>
        <v>AGUSTÍN CODAZZI - CESAR</v>
      </c>
      <c r="E415" s="8" t="s">
        <v>519</v>
      </c>
    </row>
    <row r="416" spans="3:5" x14ac:dyDescent="0.25">
      <c r="C416" s="8" t="str">
        <f t="shared" si="15"/>
        <v/>
      </c>
      <c r="D416" s="8" t="str">
        <f t="shared" si="16"/>
        <v>ASTREA - CESAR</v>
      </c>
      <c r="E416" s="8" t="s">
        <v>520</v>
      </c>
    </row>
    <row r="417" spans="3:5" x14ac:dyDescent="0.25">
      <c r="C417" s="8" t="str">
        <f t="shared" si="15"/>
        <v/>
      </c>
      <c r="D417" s="8" t="str">
        <f t="shared" si="16"/>
        <v>BECERRILL - CESAR</v>
      </c>
      <c r="E417" s="8" t="s">
        <v>521</v>
      </c>
    </row>
    <row r="418" spans="3:5" x14ac:dyDescent="0.25">
      <c r="C418" s="8" t="str">
        <f t="shared" si="15"/>
        <v/>
      </c>
      <c r="D418" s="8" t="str">
        <f t="shared" si="16"/>
        <v>BOSCONIA - CESAR</v>
      </c>
      <c r="E418" s="8" t="s">
        <v>522</v>
      </c>
    </row>
    <row r="419" spans="3:5" x14ac:dyDescent="0.25">
      <c r="C419" s="8" t="str">
        <f t="shared" si="15"/>
        <v/>
      </c>
      <c r="D419" s="8" t="str">
        <f t="shared" si="16"/>
        <v>CHIMICHAGUA - CESAR</v>
      </c>
      <c r="E419" s="8" t="s">
        <v>523</v>
      </c>
    </row>
    <row r="420" spans="3:5" x14ac:dyDescent="0.25">
      <c r="C420" s="8" t="str">
        <f t="shared" si="15"/>
        <v/>
      </c>
      <c r="D420" s="8" t="str">
        <f t="shared" si="16"/>
        <v>CHIRIGUANÁ - CESAR</v>
      </c>
      <c r="E420" s="9" t="s">
        <v>524</v>
      </c>
    </row>
    <row r="421" spans="3:5" x14ac:dyDescent="0.25">
      <c r="C421" s="8" t="str">
        <f t="shared" si="15"/>
        <v/>
      </c>
      <c r="D421" s="8" t="str">
        <f t="shared" si="16"/>
        <v>CURUMANÍ - CESAR</v>
      </c>
      <c r="E421" s="8" t="s">
        <v>525</v>
      </c>
    </row>
    <row r="422" spans="3:5" x14ac:dyDescent="0.25">
      <c r="C422" s="8" t="str">
        <f t="shared" si="15"/>
        <v/>
      </c>
      <c r="D422" s="8" t="str">
        <f t="shared" si="16"/>
        <v>EL COPEY - CESAR</v>
      </c>
      <c r="E422" s="8" t="s">
        <v>526</v>
      </c>
    </row>
    <row r="423" spans="3:5" x14ac:dyDescent="0.25">
      <c r="C423" s="8" t="str">
        <f t="shared" si="15"/>
        <v/>
      </c>
      <c r="D423" s="8" t="str">
        <f t="shared" si="16"/>
        <v>EL PASO - CESAR</v>
      </c>
      <c r="E423" s="8" t="s">
        <v>527</v>
      </c>
    </row>
    <row r="424" spans="3:5" x14ac:dyDescent="0.25">
      <c r="C424" s="8" t="str">
        <f t="shared" si="15"/>
        <v/>
      </c>
      <c r="D424" s="8" t="str">
        <f t="shared" si="16"/>
        <v>GAMARRA - CESAR</v>
      </c>
      <c r="E424" s="8" t="s">
        <v>528</v>
      </c>
    </row>
    <row r="425" spans="3:5" x14ac:dyDescent="0.25">
      <c r="C425" s="8" t="str">
        <f t="shared" si="15"/>
        <v/>
      </c>
      <c r="D425" s="8" t="str">
        <f t="shared" si="16"/>
        <v>GONZÁLEZ - CESAR</v>
      </c>
      <c r="E425" s="8" t="s">
        <v>529</v>
      </c>
    </row>
    <row r="426" spans="3:5" x14ac:dyDescent="0.25">
      <c r="C426" s="8" t="str">
        <f t="shared" si="15"/>
        <v/>
      </c>
      <c r="D426" s="8" t="str">
        <f t="shared" si="16"/>
        <v>LA GLORIA - CESAR</v>
      </c>
      <c r="E426" s="8" t="s">
        <v>530</v>
      </c>
    </row>
    <row r="427" spans="3:5" x14ac:dyDescent="0.25">
      <c r="C427" s="8" t="str">
        <f t="shared" si="15"/>
        <v/>
      </c>
      <c r="D427" s="8" t="str">
        <f t="shared" si="16"/>
        <v>LA JAGUA DE IBIRICO - CESAR</v>
      </c>
      <c r="E427" s="9" t="s">
        <v>531</v>
      </c>
    </row>
    <row r="428" spans="3:5" x14ac:dyDescent="0.25">
      <c r="C428" s="8" t="str">
        <f t="shared" si="15"/>
        <v/>
      </c>
      <c r="D428" s="8" t="str">
        <f t="shared" si="16"/>
        <v>MANAURE BALCÓN DEL CESAR - CESAR</v>
      </c>
      <c r="E428" s="8" t="s">
        <v>532</v>
      </c>
    </row>
    <row r="429" spans="3:5" x14ac:dyDescent="0.25">
      <c r="C429" s="8" t="str">
        <f t="shared" si="15"/>
        <v/>
      </c>
      <c r="D429" s="8" t="str">
        <f t="shared" si="16"/>
        <v>PAILITAS - CESAR</v>
      </c>
      <c r="E429" s="8" t="s">
        <v>533</v>
      </c>
    </row>
    <row r="430" spans="3:5" x14ac:dyDescent="0.25">
      <c r="C430" s="8" t="str">
        <f t="shared" si="15"/>
        <v/>
      </c>
      <c r="D430" s="8" t="str">
        <f t="shared" si="16"/>
        <v>PELAYA - CESAR</v>
      </c>
      <c r="E430" s="8" t="s">
        <v>534</v>
      </c>
    </row>
    <row r="431" spans="3:5" x14ac:dyDescent="0.25">
      <c r="C431" s="8" t="str">
        <f t="shared" si="15"/>
        <v/>
      </c>
      <c r="D431" s="8" t="str">
        <f t="shared" si="16"/>
        <v>PUEBLO BELLO - CESAR</v>
      </c>
      <c r="E431" s="8" t="s">
        <v>535</v>
      </c>
    </row>
    <row r="432" spans="3:5" x14ac:dyDescent="0.25">
      <c r="C432" s="8" t="str">
        <f t="shared" si="15"/>
        <v/>
      </c>
      <c r="D432" s="8" t="str">
        <f t="shared" si="16"/>
        <v>RIO DE ORO - CESAR</v>
      </c>
      <c r="E432" s="8" t="s">
        <v>536</v>
      </c>
    </row>
    <row r="433" spans="3:5" x14ac:dyDescent="0.25">
      <c r="C433" s="8" t="str">
        <f t="shared" si="15"/>
        <v/>
      </c>
      <c r="D433" s="8" t="str">
        <f t="shared" si="16"/>
        <v>LA PAZ - CESAR</v>
      </c>
      <c r="E433" s="8" t="s">
        <v>537</v>
      </c>
    </row>
    <row r="434" spans="3:5" x14ac:dyDescent="0.25">
      <c r="C434" s="8" t="str">
        <f t="shared" si="15"/>
        <v/>
      </c>
      <c r="D434" s="8" t="str">
        <f t="shared" si="16"/>
        <v>SAN ALBERTO - CESAR</v>
      </c>
      <c r="E434" s="8" t="s">
        <v>538</v>
      </c>
    </row>
    <row r="435" spans="3:5" x14ac:dyDescent="0.25">
      <c r="C435" s="8" t="str">
        <f t="shared" si="15"/>
        <v/>
      </c>
      <c r="D435" s="8" t="str">
        <f t="shared" si="16"/>
        <v>SAN DIEGO - CESAR</v>
      </c>
      <c r="E435" s="8" t="s">
        <v>539</v>
      </c>
    </row>
    <row r="436" spans="3:5" x14ac:dyDescent="0.25">
      <c r="C436" s="8" t="str">
        <f t="shared" si="15"/>
        <v/>
      </c>
      <c r="D436" s="8" t="str">
        <f t="shared" si="16"/>
        <v>SAN MARTÍN - CESAR</v>
      </c>
      <c r="E436" s="8" t="s">
        <v>540</v>
      </c>
    </row>
    <row r="437" spans="3:5" x14ac:dyDescent="0.25">
      <c r="C437" s="8" t="str">
        <f t="shared" si="15"/>
        <v/>
      </c>
      <c r="D437" s="8" t="str">
        <f t="shared" si="16"/>
        <v>TAMALAMEQUE - CESAR</v>
      </c>
      <c r="E437" s="8" t="s">
        <v>541</v>
      </c>
    </row>
    <row r="438" spans="3:5" x14ac:dyDescent="0.25">
      <c r="C438" s="8" t="str">
        <f t="shared" si="15"/>
        <v/>
      </c>
      <c r="D438" s="8" t="str">
        <f t="shared" si="16"/>
        <v>DEPARTAMENTO CÓRDOBA</v>
      </c>
      <c r="E438" s="8" t="s">
        <v>542</v>
      </c>
    </row>
    <row r="439" spans="3:5" x14ac:dyDescent="0.25">
      <c r="C439" s="8" t="str">
        <f t="shared" si="15"/>
        <v/>
      </c>
      <c r="D439" s="8" t="str">
        <f t="shared" si="16"/>
        <v>MONTERÍA - CÓRDOBA</v>
      </c>
      <c r="E439" s="8" t="s">
        <v>543</v>
      </c>
    </row>
    <row r="440" spans="3:5" x14ac:dyDescent="0.25">
      <c r="C440" s="8" t="str">
        <f t="shared" si="15"/>
        <v/>
      </c>
      <c r="D440" s="8" t="str">
        <f t="shared" si="16"/>
        <v>AYAPEL - CÓRDOBA</v>
      </c>
      <c r="E440" s="9" t="s">
        <v>544</v>
      </c>
    </row>
    <row r="441" spans="3:5" x14ac:dyDescent="0.25">
      <c r="C441" s="8" t="str">
        <f t="shared" si="15"/>
        <v/>
      </c>
      <c r="D441" s="8" t="str">
        <f t="shared" si="16"/>
        <v>BUENAVISTA - CÓRDOBA</v>
      </c>
      <c r="E441" s="8" t="s">
        <v>545</v>
      </c>
    </row>
    <row r="442" spans="3:5" x14ac:dyDescent="0.25">
      <c r="C442" s="8" t="str">
        <f t="shared" si="15"/>
        <v/>
      </c>
      <c r="D442" s="8" t="str">
        <f t="shared" si="16"/>
        <v>CANALETE - CÓRDOBA</v>
      </c>
      <c r="E442" s="8" t="s">
        <v>546</v>
      </c>
    </row>
    <row r="443" spans="3:5" x14ac:dyDescent="0.25">
      <c r="C443" s="8" t="str">
        <f t="shared" si="15"/>
        <v/>
      </c>
      <c r="D443" s="8" t="str">
        <f t="shared" si="16"/>
        <v>CERETÉ - CÓRDOBA</v>
      </c>
      <c r="E443" s="8" t="s">
        <v>547</v>
      </c>
    </row>
    <row r="444" spans="3:5" x14ac:dyDescent="0.25">
      <c r="C444" s="8" t="str">
        <f t="shared" si="15"/>
        <v/>
      </c>
      <c r="D444" s="8" t="str">
        <f t="shared" si="16"/>
        <v>CHIMA - CÓRDOBA</v>
      </c>
      <c r="E444" s="8" t="s">
        <v>548</v>
      </c>
    </row>
    <row r="445" spans="3:5" x14ac:dyDescent="0.25">
      <c r="C445" s="8" t="str">
        <f t="shared" si="15"/>
        <v/>
      </c>
      <c r="D445" s="8" t="str">
        <f t="shared" si="16"/>
        <v>CHINÚ - CÓRDOBA</v>
      </c>
      <c r="E445" s="8" t="s">
        <v>549</v>
      </c>
    </row>
    <row r="446" spans="3:5" x14ac:dyDescent="0.25">
      <c r="C446" s="8" t="str">
        <f t="shared" si="15"/>
        <v/>
      </c>
      <c r="D446" s="8" t="str">
        <f t="shared" si="16"/>
        <v>CIÉNAGA DE ORO - CÓRDOBA</v>
      </c>
      <c r="E446" s="8" t="s">
        <v>550</v>
      </c>
    </row>
    <row r="447" spans="3:5" x14ac:dyDescent="0.25">
      <c r="C447" s="8" t="str">
        <f t="shared" si="15"/>
        <v/>
      </c>
      <c r="D447" s="8" t="str">
        <f t="shared" si="16"/>
        <v>COTORRA - CÓRDOBA</v>
      </c>
      <c r="E447" s="8" t="s">
        <v>551</v>
      </c>
    </row>
    <row r="448" spans="3:5" x14ac:dyDescent="0.25">
      <c r="C448" s="8" t="str">
        <f t="shared" si="15"/>
        <v/>
      </c>
      <c r="D448" s="8" t="str">
        <f t="shared" si="16"/>
        <v>LA APARTADA - CÓRDOBA</v>
      </c>
      <c r="E448" s="8" t="s">
        <v>552</v>
      </c>
    </row>
    <row r="449" spans="3:5" x14ac:dyDescent="0.25">
      <c r="C449" s="8" t="str">
        <f t="shared" si="15"/>
        <v/>
      </c>
      <c r="D449" s="8" t="str">
        <f t="shared" si="16"/>
        <v>LORICA - CÓRDOBA</v>
      </c>
      <c r="E449" s="8" t="s">
        <v>553</v>
      </c>
    </row>
    <row r="450" spans="3:5" x14ac:dyDescent="0.25">
      <c r="C450" s="8" t="str">
        <f t="shared" ref="C450:C513" si="17">+MID(B450,3,100)</f>
        <v/>
      </c>
      <c r="D450" s="8" t="str">
        <f t="shared" si="16"/>
        <v>LOS CÓRDOBAS - CÓRDOBA</v>
      </c>
      <c r="E450" s="8" t="s">
        <v>554</v>
      </c>
    </row>
    <row r="451" spans="3:5" x14ac:dyDescent="0.25">
      <c r="C451" s="8" t="str">
        <f t="shared" si="17"/>
        <v/>
      </c>
      <c r="D451" s="8" t="str">
        <f t="shared" si="16"/>
        <v>MOMIL - CÓRDOBA</v>
      </c>
      <c r="E451" s="8" t="s">
        <v>555</v>
      </c>
    </row>
    <row r="452" spans="3:5" x14ac:dyDescent="0.25">
      <c r="C452" s="8" t="str">
        <f t="shared" si="17"/>
        <v/>
      </c>
      <c r="D452" s="8" t="str">
        <f t="shared" si="16"/>
        <v>MONTELÍBANO - CÓRDOBA</v>
      </c>
      <c r="E452" s="8" t="s">
        <v>556</v>
      </c>
    </row>
    <row r="453" spans="3:5" x14ac:dyDescent="0.25">
      <c r="C453" s="8" t="str">
        <f t="shared" si="17"/>
        <v/>
      </c>
      <c r="D453" s="8" t="str">
        <f t="shared" si="16"/>
        <v>MOÑITOS - CÓRDOBA</v>
      </c>
      <c r="E453" s="8" t="s">
        <v>557</v>
      </c>
    </row>
    <row r="454" spans="3:5" x14ac:dyDescent="0.25">
      <c r="C454" s="8" t="str">
        <f t="shared" si="17"/>
        <v/>
      </c>
      <c r="D454" s="8" t="str">
        <f t="shared" si="16"/>
        <v>PLANETA RICA - CÓRDOBA</v>
      </c>
      <c r="E454" s="8" t="s">
        <v>558</v>
      </c>
    </row>
    <row r="455" spans="3:5" x14ac:dyDescent="0.25">
      <c r="C455" s="8" t="str">
        <f t="shared" si="17"/>
        <v/>
      </c>
      <c r="D455" s="8" t="str">
        <f t="shared" si="16"/>
        <v>PUEBLO NUEVO - CÓRDOBA</v>
      </c>
      <c r="E455" s="8" t="s">
        <v>559</v>
      </c>
    </row>
    <row r="456" spans="3:5" x14ac:dyDescent="0.25">
      <c r="C456" s="8" t="str">
        <f t="shared" si="17"/>
        <v/>
      </c>
      <c r="D456" s="8" t="str">
        <f t="shared" si="16"/>
        <v>PUERTO ESCONDIDO - CÓRDOBA</v>
      </c>
      <c r="E456" s="8" t="s">
        <v>560</v>
      </c>
    </row>
    <row r="457" spans="3:5" x14ac:dyDescent="0.25">
      <c r="C457" s="8" t="str">
        <f t="shared" si="17"/>
        <v/>
      </c>
      <c r="D457" s="8" t="str">
        <f t="shared" si="16"/>
        <v>PUERTO LIBERTADOR - CÓRDOBA</v>
      </c>
      <c r="E457" s="8" t="s">
        <v>561</v>
      </c>
    </row>
    <row r="458" spans="3:5" x14ac:dyDescent="0.25">
      <c r="C458" s="8" t="str">
        <f t="shared" si="17"/>
        <v/>
      </c>
      <c r="D458" s="8" t="str">
        <f t="shared" si="16"/>
        <v>PURÍSIMA - CÓRDOBA</v>
      </c>
      <c r="E458" s="8" t="s">
        <v>562</v>
      </c>
    </row>
    <row r="459" spans="3:5" x14ac:dyDescent="0.25">
      <c r="C459" s="8" t="str">
        <f t="shared" si="17"/>
        <v/>
      </c>
      <c r="D459" s="8" t="str">
        <f t="shared" si="16"/>
        <v>SAHAGÚN - CÓRDOBA</v>
      </c>
      <c r="E459" s="8" t="s">
        <v>563</v>
      </c>
    </row>
    <row r="460" spans="3:5" x14ac:dyDescent="0.25">
      <c r="C460" s="8" t="str">
        <f t="shared" si="17"/>
        <v/>
      </c>
      <c r="D460" s="8" t="str">
        <f t="shared" si="16"/>
        <v>SAN ANDRÉS DE SOTAVENTO - CÓRDOBA</v>
      </c>
      <c r="E460" s="8" t="s">
        <v>564</v>
      </c>
    </row>
    <row r="461" spans="3:5" x14ac:dyDescent="0.25">
      <c r="C461" s="8" t="str">
        <f t="shared" si="17"/>
        <v/>
      </c>
      <c r="D461" s="8" t="str">
        <f t="shared" si="16"/>
        <v>SAN ANTERO - CÓRDOBA</v>
      </c>
      <c r="E461" s="8" t="s">
        <v>565</v>
      </c>
    </row>
    <row r="462" spans="3:5" x14ac:dyDescent="0.25">
      <c r="C462" s="8" t="str">
        <f t="shared" si="17"/>
        <v/>
      </c>
      <c r="D462" s="8" t="str">
        <f t="shared" si="16"/>
        <v>SAN BERNARDO DEL VIENTO - CÓRDOBA</v>
      </c>
      <c r="E462" s="8" t="s">
        <v>566</v>
      </c>
    </row>
    <row r="463" spans="3:5" x14ac:dyDescent="0.25">
      <c r="C463" s="8" t="str">
        <f t="shared" si="17"/>
        <v/>
      </c>
      <c r="D463" s="8" t="str">
        <f t="shared" si="16"/>
        <v>SAN CARLOS - CÓRDOBA</v>
      </c>
      <c r="E463" s="8" t="s">
        <v>567</v>
      </c>
    </row>
    <row r="464" spans="3:5" x14ac:dyDescent="0.25">
      <c r="C464" s="8" t="str">
        <f t="shared" si="17"/>
        <v/>
      </c>
      <c r="D464" s="8" t="str">
        <f t="shared" si="16"/>
        <v>SAN JOSE DE URE - CÓRDOBA</v>
      </c>
      <c r="E464" s="8" t="s">
        <v>568</v>
      </c>
    </row>
    <row r="465" spans="3:5" x14ac:dyDescent="0.25">
      <c r="C465" s="8" t="str">
        <f t="shared" si="17"/>
        <v/>
      </c>
      <c r="D465" s="8" t="str">
        <f t="shared" si="16"/>
        <v>SAN PELAYO - CÓRDOBA</v>
      </c>
      <c r="E465" s="8" t="s">
        <v>569</v>
      </c>
    </row>
    <row r="466" spans="3:5" x14ac:dyDescent="0.25">
      <c r="C466" s="8" t="str">
        <f t="shared" si="17"/>
        <v/>
      </c>
      <c r="D466" s="8" t="str">
        <f t="shared" si="16"/>
        <v>TIERRALTA - CÓRDOBA</v>
      </c>
      <c r="E466" s="8" t="s">
        <v>570</v>
      </c>
    </row>
    <row r="467" spans="3:5" x14ac:dyDescent="0.25">
      <c r="C467" s="8" t="str">
        <f t="shared" si="17"/>
        <v/>
      </c>
      <c r="D467" s="8" t="str">
        <f t="shared" si="16"/>
        <v>TUCHÍN - CÓRDOBA</v>
      </c>
      <c r="E467" s="8" t="s">
        <v>571</v>
      </c>
    </row>
    <row r="468" spans="3:5" x14ac:dyDescent="0.25">
      <c r="C468" s="8" t="str">
        <f t="shared" si="17"/>
        <v/>
      </c>
      <c r="D468" s="8" t="str">
        <f t="shared" si="16"/>
        <v>VALENCIA - CÓRDOBA</v>
      </c>
      <c r="E468" s="8" t="s">
        <v>572</v>
      </c>
    </row>
    <row r="469" spans="3:5" x14ac:dyDescent="0.25">
      <c r="C469" s="8" t="str">
        <f t="shared" si="17"/>
        <v/>
      </c>
      <c r="D469" s="8" t="str">
        <f t="shared" si="16"/>
        <v>DEPARTAMENTO CUNDINAMARCA</v>
      </c>
      <c r="E469" s="8" t="s">
        <v>573</v>
      </c>
    </row>
    <row r="470" spans="3:5" x14ac:dyDescent="0.25">
      <c r="C470" s="8" t="str">
        <f t="shared" si="17"/>
        <v/>
      </c>
      <c r="D470" s="8" t="str">
        <f t="shared" si="16"/>
        <v>AGUA DE DIOS - CUNDINAMARCA</v>
      </c>
      <c r="E470" s="8" t="s">
        <v>574</v>
      </c>
    </row>
    <row r="471" spans="3:5" x14ac:dyDescent="0.25">
      <c r="C471" s="8" t="str">
        <f t="shared" si="17"/>
        <v/>
      </c>
      <c r="D471" s="8" t="str">
        <f t="shared" si="16"/>
        <v>ALBÁN - CUNDINAMARCA</v>
      </c>
      <c r="E471" s="8" t="s">
        <v>575</v>
      </c>
    </row>
    <row r="472" spans="3:5" x14ac:dyDescent="0.25">
      <c r="C472" s="8" t="str">
        <f t="shared" si="17"/>
        <v/>
      </c>
      <c r="D472" s="8" t="str">
        <f t="shared" si="16"/>
        <v>ANAPOIMA - CUNDINAMARCA</v>
      </c>
      <c r="E472" s="8" t="s">
        <v>576</v>
      </c>
    </row>
    <row r="473" spans="3:5" x14ac:dyDescent="0.25">
      <c r="C473" s="8" t="str">
        <f t="shared" si="17"/>
        <v/>
      </c>
      <c r="D473" s="8" t="str">
        <f t="shared" ref="D473:D536" si="18">+MID(E473,7,100)</f>
        <v>ANOLAIMA - CUNDINAMARCA</v>
      </c>
      <c r="E473" s="8" t="s">
        <v>577</v>
      </c>
    </row>
    <row r="474" spans="3:5" x14ac:dyDescent="0.25">
      <c r="C474" s="8" t="str">
        <f t="shared" si="17"/>
        <v/>
      </c>
      <c r="D474" s="8" t="str">
        <f t="shared" si="18"/>
        <v>ARBELÁEZ - CUNDINAMARCA</v>
      </c>
      <c r="E474" s="8" t="s">
        <v>578</v>
      </c>
    </row>
    <row r="475" spans="3:5" x14ac:dyDescent="0.25">
      <c r="C475" s="8" t="str">
        <f t="shared" si="17"/>
        <v/>
      </c>
      <c r="D475" s="8" t="str">
        <f t="shared" si="18"/>
        <v>BELTRÁN - CUNDINAMARCA</v>
      </c>
      <c r="E475" s="8" t="s">
        <v>579</v>
      </c>
    </row>
    <row r="476" spans="3:5" x14ac:dyDescent="0.25">
      <c r="C476" s="8" t="str">
        <f t="shared" si="17"/>
        <v/>
      </c>
      <c r="D476" s="8" t="str">
        <f t="shared" si="18"/>
        <v>BITUIMA - CUNDINAMARCA</v>
      </c>
      <c r="E476" s="8" t="s">
        <v>580</v>
      </c>
    </row>
    <row r="477" spans="3:5" x14ac:dyDescent="0.25">
      <c r="C477" s="8" t="str">
        <f t="shared" si="17"/>
        <v/>
      </c>
      <c r="D477" s="8" t="str">
        <f t="shared" si="18"/>
        <v>BOJACÁ - CUNDINAMARCA</v>
      </c>
      <c r="E477" s="8" t="s">
        <v>581</v>
      </c>
    </row>
    <row r="478" spans="3:5" x14ac:dyDescent="0.25">
      <c r="C478" s="8" t="str">
        <f t="shared" si="17"/>
        <v/>
      </c>
      <c r="D478" s="8" t="str">
        <f t="shared" si="18"/>
        <v>CABRERA - CUNDINAMARCA</v>
      </c>
      <c r="E478" s="8" t="s">
        <v>582</v>
      </c>
    </row>
    <row r="479" spans="3:5" x14ac:dyDescent="0.25">
      <c r="C479" s="8" t="str">
        <f t="shared" si="17"/>
        <v/>
      </c>
      <c r="D479" s="8" t="str">
        <f t="shared" si="18"/>
        <v>CACHIPAY - CUNDINAMARCA</v>
      </c>
      <c r="E479" s="8" t="s">
        <v>583</v>
      </c>
    </row>
    <row r="480" spans="3:5" x14ac:dyDescent="0.25">
      <c r="C480" s="8" t="str">
        <f t="shared" si="17"/>
        <v/>
      </c>
      <c r="D480" s="8" t="str">
        <f t="shared" si="18"/>
        <v>CAJICÁ - CUNDINAMARCA</v>
      </c>
      <c r="E480" s="8" t="s">
        <v>584</v>
      </c>
    </row>
    <row r="481" spans="3:5" x14ac:dyDescent="0.25">
      <c r="C481" s="8" t="str">
        <f t="shared" si="17"/>
        <v/>
      </c>
      <c r="D481" s="8" t="str">
        <f t="shared" si="18"/>
        <v>CAPARRAPÍ - CUNDINAMARCA</v>
      </c>
      <c r="E481" s="8" t="s">
        <v>585</v>
      </c>
    </row>
    <row r="482" spans="3:5" x14ac:dyDescent="0.25">
      <c r="C482" s="8" t="str">
        <f t="shared" si="17"/>
        <v/>
      </c>
      <c r="D482" s="8" t="str">
        <f t="shared" si="18"/>
        <v>CÁQUEZA - CUNDINAMARCA</v>
      </c>
      <c r="E482" s="8" t="s">
        <v>586</v>
      </c>
    </row>
    <row r="483" spans="3:5" x14ac:dyDescent="0.25">
      <c r="C483" s="8" t="str">
        <f t="shared" si="17"/>
        <v/>
      </c>
      <c r="D483" s="8" t="str">
        <f t="shared" si="18"/>
        <v>CARMEN DE CARUPA - CUNDINAMARCA</v>
      </c>
      <c r="E483" s="8" t="s">
        <v>587</v>
      </c>
    </row>
    <row r="484" spans="3:5" x14ac:dyDescent="0.25">
      <c r="C484" s="8" t="str">
        <f t="shared" si="17"/>
        <v/>
      </c>
      <c r="D484" s="8" t="str">
        <f t="shared" si="18"/>
        <v>CHAGUANÍ - CUNDINAMARCA</v>
      </c>
      <c r="E484" s="8" t="s">
        <v>588</v>
      </c>
    </row>
    <row r="485" spans="3:5" x14ac:dyDescent="0.25">
      <c r="C485" s="8" t="str">
        <f t="shared" si="17"/>
        <v/>
      </c>
      <c r="D485" s="8" t="str">
        <f t="shared" si="18"/>
        <v>CHÍA - CUNDINAMARCA</v>
      </c>
      <c r="E485" s="8" t="s">
        <v>589</v>
      </c>
    </row>
    <row r="486" spans="3:5" x14ac:dyDescent="0.25">
      <c r="C486" s="8" t="str">
        <f t="shared" si="17"/>
        <v/>
      </c>
      <c r="D486" s="8" t="str">
        <f t="shared" si="18"/>
        <v>CHIPAQUE - CUNDINAMARCA</v>
      </c>
      <c r="E486" s="8" t="s">
        <v>590</v>
      </c>
    </row>
    <row r="487" spans="3:5" x14ac:dyDescent="0.25">
      <c r="C487" s="8" t="str">
        <f t="shared" si="17"/>
        <v/>
      </c>
      <c r="D487" s="8" t="str">
        <f t="shared" si="18"/>
        <v>CHOACHÍ - CUNDINAMARCA</v>
      </c>
      <c r="E487" s="8" t="s">
        <v>591</v>
      </c>
    </row>
    <row r="488" spans="3:5" x14ac:dyDescent="0.25">
      <c r="C488" s="8" t="str">
        <f t="shared" si="17"/>
        <v/>
      </c>
      <c r="D488" s="8" t="str">
        <f t="shared" si="18"/>
        <v>CHOCONTÁ - CUNDINAMARCA</v>
      </c>
      <c r="E488" s="8" t="s">
        <v>592</v>
      </c>
    </row>
    <row r="489" spans="3:5" x14ac:dyDescent="0.25">
      <c r="C489" s="8" t="str">
        <f t="shared" si="17"/>
        <v/>
      </c>
      <c r="D489" s="8" t="str">
        <f t="shared" si="18"/>
        <v>COGUA - CUNDINAMARCA</v>
      </c>
      <c r="E489" s="8" t="s">
        <v>593</v>
      </c>
    </row>
    <row r="490" spans="3:5" x14ac:dyDescent="0.25">
      <c r="C490" s="8" t="str">
        <f t="shared" si="17"/>
        <v/>
      </c>
      <c r="D490" s="8" t="str">
        <f t="shared" si="18"/>
        <v>COTA - CUNDINAMARCA</v>
      </c>
      <c r="E490" s="8" t="s">
        <v>594</v>
      </c>
    </row>
    <row r="491" spans="3:5" x14ac:dyDescent="0.25">
      <c r="C491" s="8" t="str">
        <f t="shared" si="17"/>
        <v/>
      </c>
      <c r="D491" s="8" t="str">
        <f t="shared" si="18"/>
        <v>CUCUNUBÁ - CUNDINAMARCA</v>
      </c>
      <c r="E491" s="8" t="s">
        <v>595</v>
      </c>
    </row>
    <row r="492" spans="3:5" x14ac:dyDescent="0.25">
      <c r="C492" s="8" t="str">
        <f t="shared" si="17"/>
        <v/>
      </c>
      <c r="D492" s="8" t="str">
        <f t="shared" si="18"/>
        <v>EL COLEGIO - CUNDINAMARCA</v>
      </c>
      <c r="E492" s="8" t="s">
        <v>596</v>
      </c>
    </row>
    <row r="493" spans="3:5" x14ac:dyDescent="0.25">
      <c r="C493" s="8" t="str">
        <f t="shared" si="17"/>
        <v/>
      </c>
      <c r="D493" s="8" t="str">
        <f t="shared" si="18"/>
        <v>EL PEÑÓN - CUNDINAMARCA</v>
      </c>
      <c r="E493" s="8" t="s">
        <v>597</v>
      </c>
    </row>
    <row r="494" spans="3:5" x14ac:dyDescent="0.25">
      <c r="C494" s="8" t="str">
        <f t="shared" si="17"/>
        <v/>
      </c>
      <c r="D494" s="8" t="str">
        <f t="shared" si="18"/>
        <v>EL ROSAL - CUNDINAMARCA</v>
      </c>
      <c r="E494" s="8" t="s">
        <v>598</v>
      </c>
    </row>
    <row r="495" spans="3:5" x14ac:dyDescent="0.25">
      <c r="C495" s="8" t="str">
        <f t="shared" si="17"/>
        <v/>
      </c>
      <c r="D495" s="8" t="str">
        <f t="shared" si="18"/>
        <v>FACATATIVÁ - CUNDINAMARCA</v>
      </c>
      <c r="E495" s="8" t="s">
        <v>599</v>
      </c>
    </row>
    <row r="496" spans="3:5" x14ac:dyDescent="0.25">
      <c r="C496" s="8" t="str">
        <f t="shared" si="17"/>
        <v/>
      </c>
      <c r="D496" s="8" t="str">
        <f t="shared" si="18"/>
        <v>FÓMEQUE - CUNDINAMARCA</v>
      </c>
      <c r="E496" s="8" t="s">
        <v>600</v>
      </c>
    </row>
    <row r="497" spans="3:5" x14ac:dyDescent="0.25">
      <c r="C497" s="8" t="str">
        <f t="shared" si="17"/>
        <v/>
      </c>
      <c r="D497" s="8" t="str">
        <f t="shared" si="18"/>
        <v>FOSCA - CUNDINAMARCA</v>
      </c>
      <c r="E497" s="8" t="s">
        <v>601</v>
      </c>
    </row>
    <row r="498" spans="3:5" x14ac:dyDescent="0.25">
      <c r="C498" s="8" t="str">
        <f t="shared" si="17"/>
        <v/>
      </c>
      <c r="D498" s="8" t="str">
        <f t="shared" si="18"/>
        <v>FUNZA - CUNDINAMARCA</v>
      </c>
      <c r="E498" s="8" t="s">
        <v>602</v>
      </c>
    </row>
    <row r="499" spans="3:5" x14ac:dyDescent="0.25">
      <c r="C499" s="8" t="str">
        <f t="shared" si="17"/>
        <v/>
      </c>
      <c r="D499" s="8" t="str">
        <f t="shared" si="18"/>
        <v>FÚQUENE - CUNDINAMARCA</v>
      </c>
      <c r="E499" s="8" t="s">
        <v>603</v>
      </c>
    </row>
    <row r="500" spans="3:5" x14ac:dyDescent="0.25">
      <c r="C500" s="8" t="str">
        <f t="shared" si="17"/>
        <v/>
      </c>
      <c r="D500" s="8" t="str">
        <f t="shared" si="18"/>
        <v>FUSAGASUGÁ - CUNDINAMARCA</v>
      </c>
      <c r="E500" s="8" t="s">
        <v>604</v>
      </c>
    </row>
    <row r="501" spans="3:5" x14ac:dyDescent="0.25">
      <c r="C501" s="8" t="str">
        <f t="shared" si="17"/>
        <v/>
      </c>
      <c r="D501" s="8" t="str">
        <f t="shared" si="18"/>
        <v>GACHALÁ - CUNDINAMARCA</v>
      </c>
      <c r="E501" s="8" t="s">
        <v>605</v>
      </c>
    </row>
    <row r="502" spans="3:5" x14ac:dyDescent="0.25">
      <c r="C502" s="8" t="str">
        <f t="shared" si="17"/>
        <v/>
      </c>
      <c r="D502" s="8" t="str">
        <f t="shared" si="18"/>
        <v>GACHANCIPÁ - CUNDINAMARCA</v>
      </c>
      <c r="E502" s="8" t="s">
        <v>606</v>
      </c>
    </row>
    <row r="503" spans="3:5" x14ac:dyDescent="0.25">
      <c r="C503" s="8" t="str">
        <f t="shared" si="17"/>
        <v/>
      </c>
      <c r="D503" s="8" t="str">
        <f t="shared" si="18"/>
        <v>GACHETÁ - CUNDINAMARCA</v>
      </c>
      <c r="E503" s="8" t="s">
        <v>607</v>
      </c>
    </row>
    <row r="504" spans="3:5" x14ac:dyDescent="0.25">
      <c r="C504" s="8" t="str">
        <f t="shared" si="17"/>
        <v/>
      </c>
      <c r="D504" s="8" t="str">
        <f t="shared" si="18"/>
        <v>GAMA - CUNDINAMARCA</v>
      </c>
      <c r="E504" s="8" t="s">
        <v>608</v>
      </c>
    </row>
    <row r="505" spans="3:5" x14ac:dyDescent="0.25">
      <c r="C505" s="8" t="str">
        <f t="shared" si="17"/>
        <v/>
      </c>
      <c r="D505" s="8" t="str">
        <f t="shared" si="18"/>
        <v>GIRARDOT - CUNDINAMARCA</v>
      </c>
      <c r="E505" s="8" t="s">
        <v>609</v>
      </c>
    </row>
    <row r="506" spans="3:5" x14ac:dyDescent="0.25">
      <c r="C506" s="8" t="str">
        <f t="shared" si="17"/>
        <v/>
      </c>
      <c r="D506" s="8" t="str">
        <f t="shared" si="18"/>
        <v>GRANADA - CUNDINAMARCA</v>
      </c>
      <c r="E506" s="8" t="s">
        <v>610</v>
      </c>
    </row>
    <row r="507" spans="3:5" x14ac:dyDescent="0.25">
      <c r="C507" s="8" t="str">
        <f t="shared" si="17"/>
        <v/>
      </c>
      <c r="D507" s="8" t="str">
        <f t="shared" si="18"/>
        <v>GUACHETÁ - CUNDINAMARCA</v>
      </c>
      <c r="E507" s="8" t="s">
        <v>611</v>
      </c>
    </row>
    <row r="508" spans="3:5" x14ac:dyDescent="0.25">
      <c r="C508" s="8" t="str">
        <f t="shared" si="17"/>
        <v/>
      </c>
      <c r="D508" s="8" t="str">
        <f t="shared" si="18"/>
        <v>GUADUAS - CUNDINAMARCA</v>
      </c>
      <c r="E508" s="8" t="s">
        <v>612</v>
      </c>
    </row>
    <row r="509" spans="3:5" x14ac:dyDescent="0.25">
      <c r="C509" s="8" t="str">
        <f t="shared" si="17"/>
        <v/>
      </c>
      <c r="D509" s="8" t="str">
        <f t="shared" si="18"/>
        <v>GUASCA - CUNDINAMARCA</v>
      </c>
      <c r="E509" s="8" t="s">
        <v>613</v>
      </c>
    </row>
    <row r="510" spans="3:5" x14ac:dyDescent="0.25">
      <c r="C510" s="8" t="str">
        <f t="shared" si="17"/>
        <v/>
      </c>
      <c r="D510" s="8" t="str">
        <f t="shared" si="18"/>
        <v>GUATAQUÍ - CUNDINAMARCA</v>
      </c>
      <c r="E510" s="8" t="s">
        <v>614</v>
      </c>
    </row>
    <row r="511" spans="3:5" x14ac:dyDescent="0.25">
      <c r="C511" s="8" t="str">
        <f t="shared" si="17"/>
        <v/>
      </c>
      <c r="D511" s="8" t="str">
        <f t="shared" si="18"/>
        <v>GUATAVITA - CUNDINAMARCA</v>
      </c>
      <c r="E511" s="8" t="s">
        <v>615</v>
      </c>
    </row>
    <row r="512" spans="3:5" x14ac:dyDescent="0.25">
      <c r="C512" s="8" t="str">
        <f t="shared" si="17"/>
        <v/>
      </c>
      <c r="D512" s="8" t="str">
        <f t="shared" si="18"/>
        <v>GUAYABAL DE SÍQUIMA - CUNDINAMARCA</v>
      </c>
      <c r="E512" s="8" t="s">
        <v>616</v>
      </c>
    </row>
    <row r="513" spans="3:5" x14ac:dyDescent="0.25">
      <c r="C513" s="8" t="str">
        <f t="shared" si="17"/>
        <v/>
      </c>
      <c r="D513" s="8" t="str">
        <f t="shared" si="18"/>
        <v>GUAYABETAL - CUNDINAMARCA</v>
      </c>
      <c r="E513" s="8" t="s">
        <v>617</v>
      </c>
    </row>
    <row r="514" spans="3:5" x14ac:dyDescent="0.25">
      <c r="C514" s="8" t="str">
        <f t="shared" ref="C514:C577" si="19">+MID(B514,3,100)</f>
        <v/>
      </c>
      <c r="D514" s="8" t="str">
        <f t="shared" si="18"/>
        <v>GUTIÉRREZ - CUNDINAMARCA</v>
      </c>
      <c r="E514" s="8" t="s">
        <v>618</v>
      </c>
    </row>
    <row r="515" spans="3:5" x14ac:dyDescent="0.25">
      <c r="C515" s="8" t="str">
        <f t="shared" si="19"/>
        <v/>
      </c>
      <c r="D515" s="8" t="str">
        <f t="shared" si="18"/>
        <v>JERUSALÉN - CUNDINAMARCA</v>
      </c>
      <c r="E515" s="8" t="s">
        <v>619</v>
      </c>
    </row>
    <row r="516" spans="3:5" x14ac:dyDescent="0.25">
      <c r="C516" s="8" t="str">
        <f t="shared" si="19"/>
        <v/>
      </c>
      <c r="D516" s="8" t="str">
        <f t="shared" si="18"/>
        <v>JUNÍN - CUNDINAMARCA</v>
      </c>
      <c r="E516" s="8" t="s">
        <v>620</v>
      </c>
    </row>
    <row r="517" spans="3:5" x14ac:dyDescent="0.25">
      <c r="C517" s="8" t="str">
        <f t="shared" si="19"/>
        <v/>
      </c>
      <c r="D517" s="8" t="str">
        <f t="shared" si="18"/>
        <v>LA CALERA - CUNDINAMARCA</v>
      </c>
      <c r="E517" s="8" t="s">
        <v>621</v>
      </c>
    </row>
    <row r="518" spans="3:5" x14ac:dyDescent="0.25">
      <c r="C518" s="8" t="str">
        <f t="shared" si="19"/>
        <v/>
      </c>
      <c r="D518" s="8" t="str">
        <f t="shared" si="18"/>
        <v>LA MESA - CUNDINAMARCA</v>
      </c>
      <c r="E518" s="8" t="s">
        <v>622</v>
      </c>
    </row>
    <row r="519" spans="3:5" x14ac:dyDescent="0.25">
      <c r="C519" s="8" t="str">
        <f t="shared" si="19"/>
        <v/>
      </c>
      <c r="D519" s="8" t="str">
        <f t="shared" si="18"/>
        <v>LA PALMA - CUNDINAMARCA</v>
      </c>
      <c r="E519" s="8" t="s">
        <v>623</v>
      </c>
    </row>
    <row r="520" spans="3:5" x14ac:dyDescent="0.25">
      <c r="C520" s="8" t="str">
        <f t="shared" si="19"/>
        <v/>
      </c>
      <c r="D520" s="8" t="str">
        <f t="shared" si="18"/>
        <v>LA PEÑA - CUNDINAMARCA</v>
      </c>
      <c r="E520" s="8" t="s">
        <v>624</v>
      </c>
    </row>
    <row r="521" spans="3:5" x14ac:dyDescent="0.25">
      <c r="C521" s="8" t="str">
        <f t="shared" si="19"/>
        <v/>
      </c>
      <c r="D521" s="8" t="str">
        <f t="shared" si="18"/>
        <v>LA VEGA - CUNDINAMARCA</v>
      </c>
      <c r="E521" s="8" t="s">
        <v>625</v>
      </c>
    </row>
    <row r="522" spans="3:5" x14ac:dyDescent="0.25">
      <c r="C522" s="8" t="str">
        <f t="shared" si="19"/>
        <v/>
      </c>
      <c r="D522" s="8" t="str">
        <f t="shared" si="18"/>
        <v>LENGUAZAQUE - CUNDINAMARCA</v>
      </c>
      <c r="E522" s="8" t="s">
        <v>626</v>
      </c>
    </row>
    <row r="523" spans="3:5" x14ac:dyDescent="0.25">
      <c r="C523" s="8" t="str">
        <f t="shared" si="19"/>
        <v/>
      </c>
      <c r="D523" s="8" t="str">
        <f t="shared" si="18"/>
        <v>MACHETÁ - CUNDINAMARCA</v>
      </c>
      <c r="E523" s="8" t="s">
        <v>627</v>
      </c>
    </row>
    <row r="524" spans="3:5" x14ac:dyDescent="0.25">
      <c r="C524" s="8" t="str">
        <f t="shared" si="19"/>
        <v/>
      </c>
      <c r="D524" s="8" t="str">
        <f t="shared" si="18"/>
        <v>MADRID - CUNDINAMARCA</v>
      </c>
      <c r="E524" s="8" t="s">
        <v>628</v>
      </c>
    </row>
    <row r="525" spans="3:5" x14ac:dyDescent="0.25">
      <c r="C525" s="8" t="str">
        <f t="shared" si="19"/>
        <v/>
      </c>
      <c r="D525" s="8" t="str">
        <f t="shared" si="18"/>
        <v>MANTA - CUNDINAMARCA</v>
      </c>
      <c r="E525" s="8" t="s">
        <v>629</v>
      </c>
    </row>
    <row r="526" spans="3:5" x14ac:dyDescent="0.25">
      <c r="C526" s="8" t="str">
        <f t="shared" si="19"/>
        <v/>
      </c>
      <c r="D526" s="8" t="str">
        <f t="shared" si="18"/>
        <v>MEDINA - CUNDINAMARCA</v>
      </c>
      <c r="E526" s="8" t="s">
        <v>630</v>
      </c>
    </row>
    <row r="527" spans="3:5" x14ac:dyDescent="0.25">
      <c r="C527" s="8" t="str">
        <f t="shared" si="19"/>
        <v/>
      </c>
      <c r="D527" s="8" t="str">
        <f t="shared" si="18"/>
        <v>MOSQUERA - CUNDINAMARCA</v>
      </c>
      <c r="E527" s="8" t="s">
        <v>631</v>
      </c>
    </row>
    <row r="528" spans="3:5" x14ac:dyDescent="0.25">
      <c r="C528" s="8" t="str">
        <f t="shared" si="19"/>
        <v/>
      </c>
      <c r="D528" s="8" t="str">
        <f t="shared" si="18"/>
        <v>NARIÑO - CUNDINAMARCA</v>
      </c>
      <c r="E528" s="8" t="s">
        <v>632</v>
      </c>
    </row>
    <row r="529" spans="3:5" x14ac:dyDescent="0.25">
      <c r="C529" s="8" t="str">
        <f t="shared" si="19"/>
        <v/>
      </c>
      <c r="D529" s="8" t="str">
        <f t="shared" si="18"/>
        <v>NEMOCÓN - CUNDINAMARCA</v>
      </c>
      <c r="E529" s="8" t="s">
        <v>633</v>
      </c>
    </row>
    <row r="530" spans="3:5" x14ac:dyDescent="0.25">
      <c r="C530" s="8" t="str">
        <f t="shared" si="19"/>
        <v/>
      </c>
      <c r="D530" s="8" t="str">
        <f t="shared" si="18"/>
        <v>NILO - CUNDINAMARCA</v>
      </c>
      <c r="E530" s="8" t="s">
        <v>634</v>
      </c>
    </row>
    <row r="531" spans="3:5" x14ac:dyDescent="0.25">
      <c r="C531" s="8" t="str">
        <f t="shared" si="19"/>
        <v/>
      </c>
      <c r="D531" s="8" t="str">
        <f t="shared" si="18"/>
        <v>NIMAIMA - CUNDINAMARCA</v>
      </c>
      <c r="E531" s="8" t="s">
        <v>635</v>
      </c>
    </row>
    <row r="532" spans="3:5" x14ac:dyDescent="0.25">
      <c r="C532" s="8" t="str">
        <f t="shared" si="19"/>
        <v/>
      </c>
      <c r="D532" s="8" t="str">
        <f t="shared" si="18"/>
        <v>NOCAIMA - CUNDINAMARCA</v>
      </c>
      <c r="E532" s="8" t="s">
        <v>636</v>
      </c>
    </row>
    <row r="533" spans="3:5" x14ac:dyDescent="0.25">
      <c r="C533" s="8" t="str">
        <f t="shared" si="19"/>
        <v/>
      </c>
      <c r="D533" s="8" t="str">
        <f t="shared" si="18"/>
        <v>VENECIA - CUNDINAMARCA</v>
      </c>
      <c r="E533" s="8" t="s">
        <v>637</v>
      </c>
    </row>
    <row r="534" spans="3:5" x14ac:dyDescent="0.25">
      <c r="C534" s="8" t="str">
        <f t="shared" si="19"/>
        <v/>
      </c>
      <c r="D534" s="8" t="str">
        <f t="shared" si="18"/>
        <v>PACHO - CUNDINAMARCA</v>
      </c>
      <c r="E534" s="8" t="s">
        <v>638</v>
      </c>
    </row>
    <row r="535" spans="3:5" x14ac:dyDescent="0.25">
      <c r="C535" s="8" t="str">
        <f t="shared" si="19"/>
        <v/>
      </c>
      <c r="D535" s="8" t="str">
        <f t="shared" si="18"/>
        <v>PAIME - CUNDINAMARCA</v>
      </c>
      <c r="E535" s="8" t="s">
        <v>639</v>
      </c>
    </row>
    <row r="536" spans="3:5" x14ac:dyDescent="0.25">
      <c r="C536" s="8" t="str">
        <f t="shared" si="19"/>
        <v/>
      </c>
      <c r="D536" s="8" t="str">
        <f t="shared" si="18"/>
        <v>PANDI - CUNDINAMARCA</v>
      </c>
      <c r="E536" s="8" t="s">
        <v>640</v>
      </c>
    </row>
    <row r="537" spans="3:5" x14ac:dyDescent="0.25">
      <c r="C537" s="8" t="str">
        <f t="shared" si="19"/>
        <v/>
      </c>
      <c r="D537" s="8" t="str">
        <f t="shared" ref="D537:D600" si="20">+MID(E537,7,100)</f>
        <v>PARATEBUENO - CUNDINAMARCA</v>
      </c>
      <c r="E537" s="8" t="s">
        <v>641</v>
      </c>
    </row>
    <row r="538" spans="3:5" x14ac:dyDescent="0.25">
      <c r="C538" s="8" t="str">
        <f t="shared" si="19"/>
        <v/>
      </c>
      <c r="D538" s="8" t="str">
        <f t="shared" si="20"/>
        <v>PASCA - CUNDINAMARCA</v>
      </c>
      <c r="E538" s="8" t="s">
        <v>642</v>
      </c>
    </row>
    <row r="539" spans="3:5" x14ac:dyDescent="0.25">
      <c r="C539" s="8" t="str">
        <f t="shared" si="19"/>
        <v/>
      </c>
      <c r="D539" s="8" t="str">
        <f t="shared" si="20"/>
        <v>PUERTO SALGAR - CUNDINAMARCA</v>
      </c>
      <c r="E539" s="8" t="s">
        <v>643</v>
      </c>
    </row>
    <row r="540" spans="3:5" x14ac:dyDescent="0.25">
      <c r="C540" s="8" t="str">
        <f t="shared" si="19"/>
        <v/>
      </c>
      <c r="D540" s="8" t="str">
        <f t="shared" si="20"/>
        <v>PULÍ - CUNDINAMARCA</v>
      </c>
      <c r="E540" s="8" t="s">
        <v>644</v>
      </c>
    </row>
    <row r="541" spans="3:5" x14ac:dyDescent="0.25">
      <c r="C541" s="8" t="str">
        <f t="shared" si="19"/>
        <v/>
      </c>
      <c r="D541" s="8" t="str">
        <f t="shared" si="20"/>
        <v>QUEBRADANEGRA - CUNDINAMARCA</v>
      </c>
      <c r="E541" s="8" t="s">
        <v>645</v>
      </c>
    </row>
    <row r="542" spans="3:5" x14ac:dyDescent="0.25">
      <c r="C542" s="8" t="str">
        <f t="shared" si="19"/>
        <v/>
      </c>
      <c r="D542" s="8" t="str">
        <f t="shared" si="20"/>
        <v>QUETAME - CUNDINAMARCA</v>
      </c>
      <c r="E542" s="8" t="s">
        <v>646</v>
      </c>
    </row>
    <row r="543" spans="3:5" x14ac:dyDescent="0.25">
      <c r="C543" s="8" t="str">
        <f t="shared" si="19"/>
        <v/>
      </c>
      <c r="D543" s="8" t="str">
        <f t="shared" si="20"/>
        <v>QUIPILE - CUNDINAMARCA</v>
      </c>
      <c r="E543" s="8" t="s">
        <v>647</v>
      </c>
    </row>
    <row r="544" spans="3:5" x14ac:dyDescent="0.25">
      <c r="C544" s="8" t="str">
        <f t="shared" si="19"/>
        <v/>
      </c>
      <c r="D544" s="8" t="str">
        <f t="shared" si="20"/>
        <v>APULO - CUNDINAMARCA</v>
      </c>
      <c r="E544" s="8" t="s">
        <v>648</v>
      </c>
    </row>
    <row r="545" spans="3:5" x14ac:dyDescent="0.25">
      <c r="C545" s="8" t="str">
        <f t="shared" si="19"/>
        <v/>
      </c>
      <c r="D545" s="8" t="str">
        <f t="shared" si="20"/>
        <v>RICAURTE - CUNDINAMARCA</v>
      </c>
      <c r="E545" s="8" t="s">
        <v>649</v>
      </c>
    </row>
    <row r="546" spans="3:5" x14ac:dyDescent="0.25">
      <c r="C546" s="8" t="str">
        <f t="shared" si="19"/>
        <v/>
      </c>
      <c r="D546" s="8" t="str">
        <f t="shared" si="20"/>
        <v>SAN ANTONIO DE  TEQUENDAMA - CUNDINAMARCA</v>
      </c>
      <c r="E546" s="8" t="s">
        <v>650</v>
      </c>
    </row>
    <row r="547" spans="3:5" x14ac:dyDescent="0.25">
      <c r="C547" s="8" t="str">
        <f t="shared" si="19"/>
        <v/>
      </c>
      <c r="D547" s="8" t="str">
        <f t="shared" si="20"/>
        <v>SAN BERNARDO - CUNDINAMARCA</v>
      </c>
      <c r="E547" s="8" t="s">
        <v>651</v>
      </c>
    </row>
    <row r="548" spans="3:5" x14ac:dyDescent="0.25">
      <c r="C548" s="8" t="str">
        <f t="shared" si="19"/>
        <v/>
      </c>
      <c r="D548" s="8" t="str">
        <f t="shared" si="20"/>
        <v>SAN CAYETANO - CUNDINAMARCA</v>
      </c>
      <c r="E548" s="8" t="s">
        <v>652</v>
      </c>
    </row>
    <row r="549" spans="3:5" x14ac:dyDescent="0.25">
      <c r="C549" s="8" t="str">
        <f t="shared" si="19"/>
        <v/>
      </c>
      <c r="D549" s="8" t="str">
        <f t="shared" si="20"/>
        <v>SAN FRANCISCO - CUNDINAMARCA</v>
      </c>
      <c r="E549" s="8" t="s">
        <v>653</v>
      </c>
    </row>
    <row r="550" spans="3:5" x14ac:dyDescent="0.25">
      <c r="C550" s="8" t="str">
        <f t="shared" si="19"/>
        <v/>
      </c>
      <c r="D550" s="8" t="str">
        <f t="shared" si="20"/>
        <v>SAN JUAN DE RIOSECO - CUNDINAMARCA</v>
      </c>
      <c r="E550" s="8" t="s">
        <v>654</v>
      </c>
    </row>
    <row r="551" spans="3:5" x14ac:dyDescent="0.25">
      <c r="C551" s="8" t="str">
        <f t="shared" si="19"/>
        <v/>
      </c>
      <c r="D551" s="8" t="str">
        <f t="shared" si="20"/>
        <v>SASAIMA - CUNDINAMARCA</v>
      </c>
      <c r="E551" s="8" t="s">
        <v>655</v>
      </c>
    </row>
    <row r="552" spans="3:5" x14ac:dyDescent="0.25">
      <c r="C552" s="8" t="str">
        <f t="shared" si="19"/>
        <v/>
      </c>
      <c r="D552" s="8" t="str">
        <f t="shared" si="20"/>
        <v>SESQUILÉ - CUNDINAMARCA</v>
      </c>
      <c r="E552" s="8" t="s">
        <v>656</v>
      </c>
    </row>
    <row r="553" spans="3:5" x14ac:dyDescent="0.25">
      <c r="C553" s="8" t="str">
        <f t="shared" si="19"/>
        <v/>
      </c>
      <c r="D553" s="8" t="str">
        <f t="shared" si="20"/>
        <v>SIBATÉ - CUNDINAMARCA</v>
      </c>
      <c r="E553" s="8" t="s">
        <v>657</v>
      </c>
    </row>
    <row r="554" spans="3:5" x14ac:dyDescent="0.25">
      <c r="C554" s="8" t="str">
        <f t="shared" si="19"/>
        <v/>
      </c>
      <c r="D554" s="8" t="str">
        <f t="shared" si="20"/>
        <v>SILVANIA - CUNDINAMARCA</v>
      </c>
      <c r="E554" s="8" t="s">
        <v>658</v>
      </c>
    </row>
    <row r="555" spans="3:5" x14ac:dyDescent="0.25">
      <c r="C555" s="8" t="str">
        <f t="shared" si="19"/>
        <v/>
      </c>
      <c r="D555" s="8" t="str">
        <f t="shared" si="20"/>
        <v>SIMIJACA - CUNDINAMARCA</v>
      </c>
      <c r="E555" s="8" t="s">
        <v>659</v>
      </c>
    </row>
    <row r="556" spans="3:5" x14ac:dyDescent="0.25">
      <c r="C556" s="8" t="str">
        <f t="shared" si="19"/>
        <v/>
      </c>
      <c r="D556" s="8" t="str">
        <f t="shared" si="20"/>
        <v>SOACHA - CUNDINAMARCA</v>
      </c>
      <c r="E556" s="8" t="s">
        <v>660</v>
      </c>
    </row>
    <row r="557" spans="3:5" x14ac:dyDescent="0.25">
      <c r="C557" s="8" t="str">
        <f t="shared" si="19"/>
        <v/>
      </c>
      <c r="D557" s="8" t="str">
        <f t="shared" si="20"/>
        <v>SOPÓ - CUNDINAMARCA</v>
      </c>
      <c r="E557" s="8" t="s">
        <v>661</v>
      </c>
    </row>
    <row r="558" spans="3:5" x14ac:dyDescent="0.25">
      <c r="C558" s="8" t="str">
        <f t="shared" si="19"/>
        <v/>
      </c>
      <c r="D558" s="8" t="str">
        <f t="shared" si="20"/>
        <v>SUBACHOQUE - CUNDINAMARCA</v>
      </c>
      <c r="E558" s="8" t="s">
        <v>662</v>
      </c>
    </row>
    <row r="559" spans="3:5" x14ac:dyDescent="0.25">
      <c r="C559" s="8" t="str">
        <f t="shared" si="19"/>
        <v/>
      </c>
      <c r="D559" s="8" t="str">
        <f t="shared" si="20"/>
        <v>SUESCA - CUNDINAMARCA</v>
      </c>
      <c r="E559" s="8" t="s">
        <v>663</v>
      </c>
    </row>
    <row r="560" spans="3:5" x14ac:dyDescent="0.25">
      <c r="C560" s="8" t="str">
        <f t="shared" si="19"/>
        <v/>
      </c>
      <c r="D560" s="8" t="str">
        <f t="shared" si="20"/>
        <v>SUPATÁ - CUNDINAMARCA</v>
      </c>
      <c r="E560" s="8" t="s">
        <v>664</v>
      </c>
    </row>
    <row r="561" spans="3:5" x14ac:dyDescent="0.25">
      <c r="C561" s="8" t="str">
        <f t="shared" si="19"/>
        <v/>
      </c>
      <c r="D561" s="8" t="str">
        <f t="shared" si="20"/>
        <v>SUSA - CUNDINAMARCA</v>
      </c>
      <c r="E561" s="8" t="s">
        <v>665</v>
      </c>
    </row>
    <row r="562" spans="3:5" x14ac:dyDescent="0.25">
      <c r="C562" s="8" t="str">
        <f t="shared" si="19"/>
        <v/>
      </c>
      <c r="D562" s="8" t="str">
        <f t="shared" si="20"/>
        <v>SUTATAUSA - CUNDINAMARCA</v>
      </c>
      <c r="E562" s="8" t="s">
        <v>666</v>
      </c>
    </row>
    <row r="563" spans="3:5" x14ac:dyDescent="0.25">
      <c r="C563" s="8" t="str">
        <f t="shared" si="19"/>
        <v/>
      </c>
      <c r="D563" s="8" t="str">
        <f t="shared" si="20"/>
        <v>TABIO - CUNDINAMARCA</v>
      </c>
      <c r="E563" s="8" t="s">
        <v>667</v>
      </c>
    </row>
    <row r="564" spans="3:5" x14ac:dyDescent="0.25">
      <c r="C564" s="8" t="str">
        <f t="shared" si="19"/>
        <v/>
      </c>
      <c r="D564" s="8" t="str">
        <f t="shared" si="20"/>
        <v>TAUSA - CUNDINAMARCA</v>
      </c>
      <c r="E564" s="8" t="s">
        <v>668</v>
      </c>
    </row>
    <row r="565" spans="3:5" x14ac:dyDescent="0.25">
      <c r="C565" s="8" t="str">
        <f t="shared" si="19"/>
        <v/>
      </c>
      <c r="D565" s="8" t="str">
        <f t="shared" si="20"/>
        <v>TENA - CUNDINAMARCA</v>
      </c>
      <c r="E565" s="8" t="s">
        <v>669</v>
      </c>
    </row>
    <row r="566" spans="3:5" x14ac:dyDescent="0.25">
      <c r="C566" s="8" t="str">
        <f t="shared" si="19"/>
        <v/>
      </c>
      <c r="D566" s="8" t="str">
        <f t="shared" si="20"/>
        <v>TENJO - CUNDINAMARCA</v>
      </c>
      <c r="E566" s="8" t="s">
        <v>670</v>
      </c>
    </row>
    <row r="567" spans="3:5" x14ac:dyDescent="0.25">
      <c r="C567" s="8" t="str">
        <f t="shared" si="19"/>
        <v/>
      </c>
      <c r="D567" s="8" t="str">
        <f t="shared" si="20"/>
        <v>TIBACUY - CUNDINAMARCA</v>
      </c>
      <c r="E567" s="8" t="s">
        <v>671</v>
      </c>
    </row>
    <row r="568" spans="3:5" x14ac:dyDescent="0.25">
      <c r="C568" s="8" t="str">
        <f t="shared" si="19"/>
        <v/>
      </c>
      <c r="D568" s="8" t="str">
        <f t="shared" si="20"/>
        <v>TIBIRITA - CUNDINAMARCA</v>
      </c>
      <c r="E568" s="8" t="s">
        <v>672</v>
      </c>
    </row>
    <row r="569" spans="3:5" x14ac:dyDescent="0.25">
      <c r="C569" s="8" t="str">
        <f t="shared" si="19"/>
        <v/>
      </c>
      <c r="D569" s="8" t="str">
        <f t="shared" si="20"/>
        <v>TOCAIMA - CUNDINAMARCA</v>
      </c>
      <c r="E569" s="8" t="s">
        <v>673</v>
      </c>
    </row>
    <row r="570" spans="3:5" x14ac:dyDescent="0.25">
      <c r="C570" s="8" t="str">
        <f t="shared" si="19"/>
        <v/>
      </c>
      <c r="D570" s="8" t="str">
        <f t="shared" si="20"/>
        <v>TOCANCIPÁ - CUNDINAMARCA</v>
      </c>
      <c r="E570" s="8" t="s">
        <v>674</v>
      </c>
    </row>
    <row r="571" spans="3:5" x14ac:dyDescent="0.25">
      <c r="C571" s="8" t="str">
        <f t="shared" si="19"/>
        <v/>
      </c>
      <c r="D571" s="8" t="str">
        <f t="shared" si="20"/>
        <v>TOPAIPÍ - CUNDINAMARCA</v>
      </c>
      <c r="E571" s="8" t="s">
        <v>675</v>
      </c>
    </row>
    <row r="572" spans="3:5" x14ac:dyDescent="0.25">
      <c r="C572" s="8" t="str">
        <f t="shared" si="19"/>
        <v/>
      </c>
      <c r="D572" s="8" t="str">
        <f t="shared" si="20"/>
        <v>UBALÁ - CUNDINAMARCA</v>
      </c>
      <c r="E572" s="8" t="s">
        <v>676</v>
      </c>
    </row>
    <row r="573" spans="3:5" x14ac:dyDescent="0.25">
      <c r="C573" s="8" t="str">
        <f t="shared" si="19"/>
        <v/>
      </c>
      <c r="D573" s="8" t="str">
        <f t="shared" si="20"/>
        <v>UBAQUE - CUNDINAMARCA</v>
      </c>
      <c r="E573" s="8" t="s">
        <v>677</v>
      </c>
    </row>
    <row r="574" spans="3:5" x14ac:dyDescent="0.25">
      <c r="C574" s="8" t="str">
        <f t="shared" si="19"/>
        <v/>
      </c>
      <c r="D574" s="8" t="str">
        <f t="shared" si="20"/>
        <v>UBATÉ - CUNDINAMARCA</v>
      </c>
      <c r="E574" s="8" t="s">
        <v>678</v>
      </c>
    </row>
    <row r="575" spans="3:5" x14ac:dyDescent="0.25">
      <c r="C575" s="8" t="str">
        <f t="shared" si="19"/>
        <v/>
      </c>
      <c r="D575" s="8" t="str">
        <f t="shared" si="20"/>
        <v>UNE - CUNDINAMARCA</v>
      </c>
      <c r="E575" s="8" t="s">
        <v>679</v>
      </c>
    </row>
    <row r="576" spans="3:5" x14ac:dyDescent="0.25">
      <c r="C576" s="8" t="str">
        <f t="shared" si="19"/>
        <v/>
      </c>
      <c r="D576" s="8" t="str">
        <f t="shared" si="20"/>
        <v>ÚTICA - CUNDINAMARCA</v>
      </c>
      <c r="E576" s="8" t="s">
        <v>680</v>
      </c>
    </row>
    <row r="577" spans="3:5" x14ac:dyDescent="0.25">
      <c r="C577" s="8" t="str">
        <f t="shared" si="19"/>
        <v/>
      </c>
      <c r="D577" s="8" t="str">
        <f t="shared" si="20"/>
        <v>VERGARA - CUNDINAMARCA</v>
      </c>
      <c r="E577" s="8" t="s">
        <v>681</v>
      </c>
    </row>
    <row r="578" spans="3:5" x14ac:dyDescent="0.25">
      <c r="C578" s="8" t="str">
        <f t="shared" ref="C578:C641" si="21">+MID(B578,3,100)</f>
        <v/>
      </c>
      <c r="D578" s="8" t="str">
        <f t="shared" si="20"/>
        <v>VIANÍ - CUNDINAMARCA</v>
      </c>
      <c r="E578" s="8" t="s">
        <v>682</v>
      </c>
    </row>
    <row r="579" spans="3:5" x14ac:dyDescent="0.25">
      <c r="C579" s="8" t="str">
        <f t="shared" si="21"/>
        <v/>
      </c>
      <c r="D579" s="8" t="str">
        <f t="shared" si="20"/>
        <v>VILLAGÓMEZ - CUNDINAMARCA</v>
      </c>
      <c r="E579" s="8" t="s">
        <v>683</v>
      </c>
    </row>
    <row r="580" spans="3:5" x14ac:dyDescent="0.25">
      <c r="C580" s="8" t="str">
        <f t="shared" si="21"/>
        <v/>
      </c>
      <c r="D580" s="8" t="str">
        <f t="shared" si="20"/>
        <v>VILLAPINZÓN - CUNDINAMARCA</v>
      </c>
      <c r="E580" s="8" t="s">
        <v>684</v>
      </c>
    </row>
    <row r="581" spans="3:5" x14ac:dyDescent="0.25">
      <c r="C581" s="8" t="str">
        <f t="shared" si="21"/>
        <v/>
      </c>
      <c r="D581" s="8" t="str">
        <f t="shared" si="20"/>
        <v>VILLETA - CUNDINAMARCA</v>
      </c>
      <c r="E581" s="8" t="s">
        <v>685</v>
      </c>
    </row>
    <row r="582" spans="3:5" x14ac:dyDescent="0.25">
      <c r="C582" s="8" t="str">
        <f t="shared" si="21"/>
        <v/>
      </c>
      <c r="D582" s="8" t="str">
        <f t="shared" si="20"/>
        <v>VIOTÁ - CUNDINAMARCA</v>
      </c>
      <c r="E582" s="8" t="s">
        <v>686</v>
      </c>
    </row>
    <row r="583" spans="3:5" x14ac:dyDescent="0.25">
      <c r="C583" s="8" t="str">
        <f t="shared" si="21"/>
        <v/>
      </c>
      <c r="D583" s="8" t="str">
        <f t="shared" si="20"/>
        <v>YACOPÍ - CUNDINAMARCA</v>
      </c>
      <c r="E583" s="8" t="s">
        <v>687</v>
      </c>
    </row>
    <row r="584" spans="3:5" x14ac:dyDescent="0.25">
      <c r="C584" s="8" t="str">
        <f t="shared" si="21"/>
        <v/>
      </c>
      <c r="D584" s="8" t="str">
        <f t="shared" si="20"/>
        <v>ZIPACÓN - CUNDINAMARCA</v>
      </c>
      <c r="E584" s="8" t="s">
        <v>688</v>
      </c>
    </row>
    <row r="585" spans="3:5" x14ac:dyDescent="0.25">
      <c r="C585" s="8" t="str">
        <f t="shared" si="21"/>
        <v/>
      </c>
      <c r="D585" s="8" t="str">
        <f t="shared" si="20"/>
        <v>ZIPAQUIRÁ - CUNDINAMARCA</v>
      </c>
      <c r="E585" s="8" t="s">
        <v>689</v>
      </c>
    </row>
    <row r="586" spans="3:5" x14ac:dyDescent="0.25">
      <c r="C586" s="8" t="str">
        <f t="shared" si="21"/>
        <v/>
      </c>
      <c r="D586" s="8" t="str">
        <f t="shared" si="20"/>
        <v>DEPARTAMENTO CHOCÓ</v>
      </c>
      <c r="E586" s="8" t="s">
        <v>690</v>
      </c>
    </row>
    <row r="587" spans="3:5" x14ac:dyDescent="0.25">
      <c r="C587" s="8" t="str">
        <f t="shared" si="21"/>
        <v/>
      </c>
      <c r="D587" s="8" t="str">
        <f t="shared" si="20"/>
        <v>QUIBDÓ - CHOCÓ</v>
      </c>
      <c r="E587" s="8" t="s">
        <v>691</v>
      </c>
    </row>
    <row r="588" spans="3:5" x14ac:dyDescent="0.25">
      <c r="C588" s="8" t="str">
        <f t="shared" si="21"/>
        <v/>
      </c>
      <c r="D588" s="8" t="str">
        <f t="shared" si="20"/>
        <v>ACANDÍ - CHOCÓ</v>
      </c>
      <c r="E588" s="8" t="s">
        <v>692</v>
      </c>
    </row>
    <row r="589" spans="3:5" x14ac:dyDescent="0.25">
      <c r="C589" s="8" t="str">
        <f t="shared" si="21"/>
        <v/>
      </c>
      <c r="D589" s="8" t="str">
        <f t="shared" si="20"/>
        <v>ALTO BAUDÓ (Pie de Pato) - CHOCÓ</v>
      </c>
      <c r="E589" s="8" t="s">
        <v>693</v>
      </c>
    </row>
    <row r="590" spans="3:5" x14ac:dyDescent="0.25">
      <c r="C590" s="8" t="str">
        <f t="shared" si="21"/>
        <v/>
      </c>
      <c r="D590" s="8" t="str">
        <f t="shared" si="20"/>
        <v>ATRATO (Yuto) - CHOCÓ</v>
      </c>
      <c r="E590" s="8" t="s">
        <v>694</v>
      </c>
    </row>
    <row r="591" spans="3:5" x14ac:dyDescent="0.25">
      <c r="C591" s="8" t="str">
        <f t="shared" si="21"/>
        <v/>
      </c>
      <c r="D591" s="8" t="str">
        <f t="shared" si="20"/>
        <v>BAGADÓ - CHOCÓ</v>
      </c>
      <c r="E591" s="8" t="s">
        <v>695</v>
      </c>
    </row>
    <row r="592" spans="3:5" x14ac:dyDescent="0.25">
      <c r="C592" s="8" t="str">
        <f t="shared" si="21"/>
        <v/>
      </c>
      <c r="D592" s="8" t="str">
        <f t="shared" si="20"/>
        <v>BAHÍA SOLANO (Mutis) - CHOCÓ</v>
      </c>
      <c r="E592" s="8" t="s">
        <v>696</v>
      </c>
    </row>
    <row r="593" spans="3:5" x14ac:dyDescent="0.25">
      <c r="C593" s="8" t="str">
        <f t="shared" si="21"/>
        <v/>
      </c>
      <c r="D593" s="8" t="str">
        <f t="shared" si="20"/>
        <v>BAJO BAUDÓ (Pizarro) - CHOCÓ</v>
      </c>
      <c r="E593" s="8" t="s">
        <v>697</v>
      </c>
    </row>
    <row r="594" spans="3:5" x14ac:dyDescent="0.25">
      <c r="C594" s="8" t="str">
        <f t="shared" si="21"/>
        <v/>
      </c>
      <c r="D594" s="8" t="str">
        <f t="shared" si="20"/>
        <v>BOJAYÁ (Bellavista) - CHOCÓ</v>
      </c>
      <c r="E594" s="8" t="s">
        <v>698</v>
      </c>
    </row>
    <row r="595" spans="3:5" x14ac:dyDescent="0.25">
      <c r="C595" s="8" t="str">
        <f t="shared" si="21"/>
        <v/>
      </c>
      <c r="D595" s="8" t="str">
        <f t="shared" si="20"/>
        <v>EL CANTÓN DEL SAN PABLO (Managrú) - CHOCÓ</v>
      </c>
      <c r="E595" s="8" t="s">
        <v>699</v>
      </c>
    </row>
    <row r="596" spans="3:5" x14ac:dyDescent="0.25">
      <c r="C596" s="8" t="str">
        <f t="shared" si="21"/>
        <v/>
      </c>
      <c r="D596" s="8" t="str">
        <f t="shared" si="20"/>
        <v>CARMEN DEL DARIÉN  (Curbaradó) - CHOCÓ</v>
      </c>
      <c r="E596" s="8" t="s">
        <v>700</v>
      </c>
    </row>
    <row r="597" spans="3:5" x14ac:dyDescent="0.25">
      <c r="C597" s="8" t="str">
        <f t="shared" si="21"/>
        <v/>
      </c>
      <c r="D597" s="8" t="str">
        <f t="shared" si="20"/>
        <v>CÉRTEGUI - CHOCÓ</v>
      </c>
      <c r="E597" s="8" t="s">
        <v>701</v>
      </c>
    </row>
    <row r="598" spans="3:5" x14ac:dyDescent="0.25">
      <c r="C598" s="8" t="str">
        <f t="shared" si="21"/>
        <v/>
      </c>
      <c r="D598" s="8" t="str">
        <f t="shared" si="20"/>
        <v>CONDOTO - CHOCÓ</v>
      </c>
      <c r="E598" s="8" t="s">
        <v>702</v>
      </c>
    </row>
    <row r="599" spans="3:5" x14ac:dyDescent="0.25">
      <c r="C599" s="8" t="str">
        <f t="shared" si="21"/>
        <v/>
      </c>
      <c r="D599" s="8" t="str">
        <f t="shared" si="20"/>
        <v>EL CARMEN - CHOCÓ</v>
      </c>
      <c r="E599" s="8" t="s">
        <v>703</v>
      </c>
    </row>
    <row r="600" spans="3:5" x14ac:dyDescent="0.25">
      <c r="C600" s="8" t="str">
        <f t="shared" si="21"/>
        <v/>
      </c>
      <c r="D600" s="8" t="str">
        <f t="shared" si="20"/>
        <v>EL LITORAL DEL SAN JUÁN (Docordó) - CHOCÓ</v>
      </c>
      <c r="E600" s="8" t="s">
        <v>704</v>
      </c>
    </row>
    <row r="601" spans="3:5" x14ac:dyDescent="0.25">
      <c r="C601" s="8" t="str">
        <f t="shared" si="21"/>
        <v/>
      </c>
      <c r="D601" s="8" t="str">
        <f t="shared" ref="D601:D664" si="22">+MID(E601,7,100)</f>
        <v>ISTMINA - CHOCÓ</v>
      </c>
      <c r="E601" s="8" t="s">
        <v>705</v>
      </c>
    </row>
    <row r="602" spans="3:5" x14ac:dyDescent="0.25">
      <c r="C602" s="8" t="str">
        <f t="shared" si="21"/>
        <v/>
      </c>
      <c r="D602" s="8" t="str">
        <f t="shared" si="22"/>
        <v>JURADÓ - CHOCÓ</v>
      </c>
      <c r="E602" s="8" t="s">
        <v>706</v>
      </c>
    </row>
    <row r="603" spans="3:5" x14ac:dyDescent="0.25">
      <c r="C603" s="8" t="str">
        <f t="shared" si="21"/>
        <v/>
      </c>
      <c r="D603" s="8" t="str">
        <f t="shared" si="22"/>
        <v>LLORÓ - CHOCÓ</v>
      </c>
      <c r="E603" s="8" t="s">
        <v>707</v>
      </c>
    </row>
    <row r="604" spans="3:5" x14ac:dyDescent="0.25">
      <c r="C604" s="8" t="str">
        <f t="shared" si="21"/>
        <v/>
      </c>
      <c r="D604" s="8" t="str">
        <f t="shared" si="22"/>
        <v>MEDIO ATRATO (Beté) - CHOCÓ</v>
      </c>
      <c r="E604" s="8" t="s">
        <v>708</v>
      </c>
    </row>
    <row r="605" spans="3:5" x14ac:dyDescent="0.25">
      <c r="C605" s="8" t="str">
        <f t="shared" si="21"/>
        <v/>
      </c>
      <c r="D605" s="8" t="str">
        <f t="shared" si="22"/>
        <v>MEDIO BAUDÓ(Boca de Pepé) - CHOCÓ</v>
      </c>
      <c r="E605" s="8" t="s">
        <v>709</v>
      </c>
    </row>
    <row r="606" spans="3:5" x14ac:dyDescent="0.25">
      <c r="C606" s="8" t="str">
        <f t="shared" si="21"/>
        <v/>
      </c>
      <c r="D606" s="8" t="str">
        <f t="shared" si="22"/>
        <v>MEDIO SAN JUAN (Andagoya) - CHOCÓ</v>
      </c>
      <c r="E606" s="8" t="s">
        <v>710</v>
      </c>
    </row>
    <row r="607" spans="3:5" x14ac:dyDescent="0.25">
      <c r="C607" s="8" t="str">
        <f t="shared" si="21"/>
        <v/>
      </c>
      <c r="D607" s="8" t="str">
        <f t="shared" si="22"/>
        <v>NÓVITA - CHOCÓ</v>
      </c>
      <c r="E607" s="8" t="s">
        <v>711</v>
      </c>
    </row>
    <row r="608" spans="3:5" x14ac:dyDescent="0.25">
      <c r="C608" s="8" t="str">
        <f t="shared" si="21"/>
        <v/>
      </c>
      <c r="D608" s="8" t="str">
        <f t="shared" si="22"/>
        <v>NUQUÍ - CHOCÓ</v>
      </c>
      <c r="E608" s="8" t="s">
        <v>712</v>
      </c>
    </row>
    <row r="609" spans="3:5" x14ac:dyDescent="0.25">
      <c r="C609" s="8" t="str">
        <f t="shared" si="21"/>
        <v/>
      </c>
      <c r="D609" s="8" t="str">
        <f t="shared" si="22"/>
        <v>RIO IRÓ (Santa Rita) - CHOCÓ</v>
      </c>
      <c r="E609" s="8" t="s">
        <v>713</v>
      </c>
    </row>
    <row r="610" spans="3:5" x14ac:dyDescent="0.25">
      <c r="C610" s="8" t="str">
        <f t="shared" si="21"/>
        <v/>
      </c>
      <c r="D610" s="8" t="str">
        <f t="shared" si="22"/>
        <v>RIO QUITO (Paimadó) - CHOCÓ</v>
      </c>
      <c r="E610" s="8" t="s">
        <v>714</v>
      </c>
    </row>
    <row r="611" spans="3:5" x14ac:dyDescent="0.25">
      <c r="C611" s="8" t="str">
        <f t="shared" si="21"/>
        <v/>
      </c>
      <c r="D611" s="8" t="str">
        <f t="shared" si="22"/>
        <v>RIOSUCIO - CHOCÓ</v>
      </c>
      <c r="E611" s="8" t="s">
        <v>715</v>
      </c>
    </row>
    <row r="612" spans="3:5" x14ac:dyDescent="0.25">
      <c r="C612" s="8" t="str">
        <f t="shared" si="21"/>
        <v/>
      </c>
      <c r="D612" s="8" t="str">
        <f t="shared" si="22"/>
        <v>SAN JOSÉ DEL PALMAR - CHOCÓ</v>
      </c>
      <c r="E612" s="8" t="s">
        <v>716</v>
      </c>
    </row>
    <row r="613" spans="3:5" x14ac:dyDescent="0.25">
      <c r="C613" s="8" t="str">
        <f t="shared" si="21"/>
        <v/>
      </c>
      <c r="D613" s="8" t="str">
        <f t="shared" si="22"/>
        <v>SIPÍ - CHOCÓ</v>
      </c>
      <c r="E613" s="8" t="s">
        <v>717</v>
      </c>
    </row>
    <row r="614" spans="3:5" x14ac:dyDescent="0.25">
      <c r="C614" s="8" t="str">
        <f t="shared" si="21"/>
        <v/>
      </c>
      <c r="D614" s="8" t="str">
        <f t="shared" si="22"/>
        <v>TADÓ - CHOCÓ</v>
      </c>
      <c r="E614" s="8" t="s">
        <v>718</v>
      </c>
    </row>
    <row r="615" spans="3:5" x14ac:dyDescent="0.25">
      <c r="C615" s="8" t="str">
        <f t="shared" si="21"/>
        <v/>
      </c>
      <c r="D615" s="8" t="str">
        <f t="shared" si="22"/>
        <v>UNGUÍA - CHOCÓ</v>
      </c>
      <c r="E615" s="8" t="s">
        <v>719</v>
      </c>
    </row>
    <row r="616" spans="3:5" x14ac:dyDescent="0.25">
      <c r="C616" s="8" t="str">
        <f t="shared" si="21"/>
        <v/>
      </c>
      <c r="D616" s="8" t="str">
        <f t="shared" si="22"/>
        <v>UNIÓN PANAMERICANA ( Animas) - CHOCÓ</v>
      </c>
      <c r="E616" s="8" t="s">
        <v>720</v>
      </c>
    </row>
    <row r="617" spans="3:5" x14ac:dyDescent="0.25">
      <c r="C617" s="8" t="str">
        <f t="shared" si="21"/>
        <v/>
      </c>
      <c r="D617" s="8" t="str">
        <f t="shared" si="22"/>
        <v>DEPARTAMENTO HUILA</v>
      </c>
      <c r="E617" s="8" t="s">
        <v>721</v>
      </c>
    </row>
    <row r="618" spans="3:5" x14ac:dyDescent="0.25">
      <c r="C618" s="8" t="str">
        <f t="shared" si="21"/>
        <v/>
      </c>
      <c r="D618" s="8" t="str">
        <f t="shared" si="22"/>
        <v>NEIVA - HUILA</v>
      </c>
      <c r="E618" s="8" t="s">
        <v>722</v>
      </c>
    </row>
    <row r="619" spans="3:5" x14ac:dyDescent="0.25">
      <c r="C619" s="8" t="str">
        <f t="shared" si="21"/>
        <v/>
      </c>
      <c r="D619" s="8" t="str">
        <f t="shared" si="22"/>
        <v>ACEVEDO - HUILA</v>
      </c>
      <c r="E619" s="8" t="s">
        <v>723</v>
      </c>
    </row>
    <row r="620" spans="3:5" x14ac:dyDescent="0.25">
      <c r="C620" s="8" t="str">
        <f t="shared" si="21"/>
        <v/>
      </c>
      <c r="D620" s="8" t="str">
        <f t="shared" si="22"/>
        <v>AGRADO - HUILA</v>
      </c>
      <c r="E620" s="8" t="s">
        <v>724</v>
      </c>
    </row>
    <row r="621" spans="3:5" x14ac:dyDescent="0.25">
      <c r="C621" s="8" t="str">
        <f t="shared" si="21"/>
        <v/>
      </c>
      <c r="D621" s="8" t="str">
        <f t="shared" si="22"/>
        <v>AIPE - HUILA</v>
      </c>
      <c r="E621" s="8" t="s">
        <v>725</v>
      </c>
    </row>
    <row r="622" spans="3:5" x14ac:dyDescent="0.25">
      <c r="C622" s="8" t="str">
        <f t="shared" si="21"/>
        <v/>
      </c>
      <c r="D622" s="8" t="str">
        <f t="shared" si="22"/>
        <v>ALGECIRAS - HUILA</v>
      </c>
      <c r="E622" s="8" t="s">
        <v>726</v>
      </c>
    </row>
    <row r="623" spans="3:5" x14ac:dyDescent="0.25">
      <c r="C623" s="8" t="str">
        <f t="shared" si="21"/>
        <v/>
      </c>
      <c r="D623" s="8" t="str">
        <f t="shared" si="22"/>
        <v>ALTAMIRA - HUILA</v>
      </c>
      <c r="E623" s="8" t="s">
        <v>727</v>
      </c>
    </row>
    <row r="624" spans="3:5" x14ac:dyDescent="0.25">
      <c r="C624" s="8" t="str">
        <f t="shared" si="21"/>
        <v/>
      </c>
      <c r="D624" s="8" t="str">
        <f t="shared" si="22"/>
        <v>BARAYA - HUILA</v>
      </c>
      <c r="E624" s="8" t="s">
        <v>728</v>
      </c>
    </row>
    <row r="625" spans="3:5" x14ac:dyDescent="0.25">
      <c r="C625" s="8" t="str">
        <f t="shared" si="21"/>
        <v/>
      </c>
      <c r="D625" s="8" t="str">
        <f t="shared" si="22"/>
        <v>CAMPOALEGRE - HUILA</v>
      </c>
      <c r="E625" s="8" t="s">
        <v>729</v>
      </c>
    </row>
    <row r="626" spans="3:5" x14ac:dyDescent="0.25">
      <c r="C626" s="8" t="str">
        <f t="shared" si="21"/>
        <v/>
      </c>
      <c r="D626" s="8" t="str">
        <f t="shared" si="22"/>
        <v>COLOMBIA - HUILA</v>
      </c>
      <c r="E626" s="8" t="s">
        <v>730</v>
      </c>
    </row>
    <row r="627" spans="3:5" x14ac:dyDescent="0.25">
      <c r="C627" s="8" t="str">
        <f t="shared" si="21"/>
        <v/>
      </c>
      <c r="D627" s="8" t="str">
        <f t="shared" si="22"/>
        <v>ELÍAS - HUILA</v>
      </c>
      <c r="E627" s="8" t="s">
        <v>731</v>
      </c>
    </row>
    <row r="628" spans="3:5" x14ac:dyDescent="0.25">
      <c r="C628" s="8" t="str">
        <f t="shared" si="21"/>
        <v/>
      </c>
      <c r="D628" s="8" t="str">
        <f t="shared" si="22"/>
        <v>GARZÓN - HUILA</v>
      </c>
      <c r="E628" s="8" t="s">
        <v>732</v>
      </c>
    </row>
    <row r="629" spans="3:5" x14ac:dyDescent="0.25">
      <c r="C629" s="8" t="str">
        <f t="shared" si="21"/>
        <v/>
      </c>
      <c r="D629" s="8" t="str">
        <f t="shared" si="22"/>
        <v>GIGANTE - HUILA</v>
      </c>
      <c r="E629" s="8" t="s">
        <v>733</v>
      </c>
    </row>
    <row r="630" spans="3:5" x14ac:dyDescent="0.25">
      <c r="C630" s="8" t="str">
        <f t="shared" si="21"/>
        <v/>
      </c>
      <c r="D630" s="8" t="str">
        <f t="shared" si="22"/>
        <v>GUADALUPE - HUILA</v>
      </c>
      <c r="E630" s="8" t="s">
        <v>734</v>
      </c>
    </row>
    <row r="631" spans="3:5" x14ac:dyDescent="0.25">
      <c r="C631" s="8" t="str">
        <f t="shared" si="21"/>
        <v/>
      </c>
      <c r="D631" s="8" t="str">
        <f t="shared" si="22"/>
        <v>HOBO - HUILA</v>
      </c>
      <c r="E631" s="8" t="s">
        <v>735</v>
      </c>
    </row>
    <row r="632" spans="3:5" x14ac:dyDescent="0.25">
      <c r="C632" s="8" t="str">
        <f t="shared" si="21"/>
        <v/>
      </c>
      <c r="D632" s="8" t="str">
        <f t="shared" si="22"/>
        <v>ÍQUIRA - HUILA</v>
      </c>
      <c r="E632" s="8" t="s">
        <v>736</v>
      </c>
    </row>
    <row r="633" spans="3:5" x14ac:dyDescent="0.25">
      <c r="C633" s="8" t="str">
        <f t="shared" si="21"/>
        <v/>
      </c>
      <c r="D633" s="8" t="str">
        <f t="shared" si="22"/>
        <v>ISNOS - HUILA</v>
      </c>
      <c r="E633" s="8" t="s">
        <v>737</v>
      </c>
    </row>
    <row r="634" spans="3:5" x14ac:dyDescent="0.25">
      <c r="C634" s="8" t="str">
        <f t="shared" si="21"/>
        <v/>
      </c>
      <c r="D634" s="8" t="str">
        <f t="shared" si="22"/>
        <v>LA ARGENTINA - HUILA</v>
      </c>
      <c r="E634" s="8" t="s">
        <v>738</v>
      </c>
    </row>
    <row r="635" spans="3:5" x14ac:dyDescent="0.25">
      <c r="C635" s="8" t="str">
        <f t="shared" si="21"/>
        <v/>
      </c>
      <c r="D635" s="8" t="str">
        <f t="shared" si="22"/>
        <v>LA PLATA - HUILA</v>
      </c>
      <c r="E635" s="8" t="s">
        <v>739</v>
      </c>
    </row>
    <row r="636" spans="3:5" x14ac:dyDescent="0.25">
      <c r="C636" s="8" t="str">
        <f t="shared" si="21"/>
        <v/>
      </c>
      <c r="D636" s="8" t="str">
        <f t="shared" si="22"/>
        <v>NÁTAGA - HUILA</v>
      </c>
      <c r="E636" s="8" t="s">
        <v>740</v>
      </c>
    </row>
    <row r="637" spans="3:5" x14ac:dyDescent="0.25">
      <c r="C637" s="8" t="str">
        <f t="shared" si="21"/>
        <v/>
      </c>
      <c r="D637" s="8" t="str">
        <f t="shared" si="22"/>
        <v>OPORAPA - HUILA</v>
      </c>
      <c r="E637" s="8" t="s">
        <v>741</v>
      </c>
    </row>
    <row r="638" spans="3:5" x14ac:dyDescent="0.25">
      <c r="C638" s="8" t="str">
        <f t="shared" si="21"/>
        <v/>
      </c>
      <c r="D638" s="8" t="str">
        <f t="shared" si="22"/>
        <v>PAICOL - HUILA</v>
      </c>
      <c r="E638" s="8" t="s">
        <v>742</v>
      </c>
    </row>
    <row r="639" spans="3:5" x14ac:dyDescent="0.25">
      <c r="C639" s="8" t="str">
        <f t="shared" si="21"/>
        <v/>
      </c>
      <c r="D639" s="8" t="str">
        <f t="shared" si="22"/>
        <v>PALERMO - HUILA</v>
      </c>
      <c r="E639" s="8" t="s">
        <v>743</v>
      </c>
    </row>
    <row r="640" spans="3:5" x14ac:dyDescent="0.25">
      <c r="C640" s="8" t="str">
        <f t="shared" si="21"/>
        <v/>
      </c>
      <c r="D640" s="8" t="str">
        <f t="shared" si="22"/>
        <v>PALESTINA - HUILA</v>
      </c>
      <c r="E640" s="8" t="s">
        <v>744</v>
      </c>
    </row>
    <row r="641" spans="3:5" x14ac:dyDescent="0.25">
      <c r="C641" s="8" t="str">
        <f t="shared" si="21"/>
        <v/>
      </c>
      <c r="D641" s="8" t="str">
        <f t="shared" si="22"/>
        <v>PITAL - HUILA</v>
      </c>
      <c r="E641" s="8" t="s">
        <v>745</v>
      </c>
    </row>
    <row r="642" spans="3:5" x14ac:dyDescent="0.25">
      <c r="C642" s="8" t="str">
        <f t="shared" ref="C642:C705" si="23">+MID(B642,3,100)</f>
        <v/>
      </c>
      <c r="D642" s="8" t="str">
        <f t="shared" si="22"/>
        <v>PITALITO - HUILA</v>
      </c>
      <c r="E642" s="8" t="s">
        <v>746</v>
      </c>
    </row>
    <row r="643" spans="3:5" x14ac:dyDescent="0.25">
      <c r="C643" s="8" t="str">
        <f t="shared" si="23"/>
        <v/>
      </c>
      <c r="D643" s="8" t="str">
        <f t="shared" si="22"/>
        <v>RIVERA - HUILA</v>
      </c>
      <c r="E643" s="8" t="s">
        <v>747</v>
      </c>
    </row>
    <row r="644" spans="3:5" x14ac:dyDescent="0.25">
      <c r="C644" s="8" t="str">
        <f t="shared" si="23"/>
        <v/>
      </c>
      <c r="D644" s="8" t="str">
        <f t="shared" si="22"/>
        <v>SALADOBLANCO - HUILA</v>
      </c>
      <c r="E644" s="8" t="s">
        <v>748</v>
      </c>
    </row>
    <row r="645" spans="3:5" x14ac:dyDescent="0.25">
      <c r="C645" s="8" t="str">
        <f t="shared" si="23"/>
        <v/>
      </c>
      <c r="D645" s="8" t="str">
        <f t="shared" si="22"/>
        <v>SAN AGUSTÍN - HUILA</v>
      </c>
      <c r="E645" s="8" t="s">
        <v>749</v>
      </c>
    </row>
    <row r="646" spans="3:5" x14ac:dyDescent="0.25">
      <c r="C646" s="8" t="str">
        <f t="shared" si="23"/>
        <v/>
      </c>
      <c r="D646" s="8" t="str">
        <f t="shared" si="22"/>
        <v>SANTA MARÍA - HUILA</v>
      </c>
      <c r="E646" s="8" t="s">
        <v>750</v>
      </c>
    </row>
    <row r="647" spans="3:5" x14ac:dyDescent="0.25">
      <c r="C647" s="8" t="str">
        <f t="shared" si="23"/>
        <v/>
      </c>
      <c r="D647" s="8" t="str">
        <f t="shared" si="22"/>
        <v>SUAZA - HUILA</v>
      </c>
      <c r="E647" s="8" t="s">
        <v>751</v>
      </c>
    </row>
    <row r="648" spans="3:5" x14ac:dyDescent="0.25">
      <c r="C648" s="8" t="str">
        <f t="shared" si="23"/>
        <v/>
      </c>
      <c r="D648" s="8" t="str">
        <f t="shared" si="22"/>
        <v>TARQUI - HUILA</v>
      </c>
      <c r="E648" s="8" t="s">
        <v>752</v>
      </c>
    </row>
    <row r="649" spans="3:5" x14ac:dyDescent="0.25">
      <c r="C649" s="8" t="str">
        <f t="shared" si="23"/>
        <v/>
      </c>
      <c r="D649" s="8" t="str">
        <f t="shared" si="22"/>
        <v>TESALIA - HUILA</v>
      </c>
      <c r="E649" s="8" t="s">
        <v>753</v>
      </c>
    </row>
    <row r="650" spans="3:5" x14ac:dyDescent="0.25">
      <c r="C650" s="8" t="str">
        <f t="shared" si="23"/>
        <v/>
      </c>
      <c r="D650" s="8" t="str">
        <f t="shared" si="22"/>
        <v>TELLO - HUILA</v>
      </c>
      <c r="E650" s="8" t="s">
        <v>754</v>
      </c>
    </row>
    <row r="651" spans="3:5" x14ac:dyDescent="0.25">
      <c r="C651" s="8" t="str">
        <f t="shared" si="23"/>
        <v/>
      </c>
      <c r="D651" s="8" t="str">
        <f t="shared" si="22"/>
        <v>TERUEL - HUILA</v>
      </c>
      <c r="E651" s="8" t="s">
        <v>755</v>
      </c>
    </row>
    <row r="652" spans="3:5" x14ac:dyDescent="0.25">
      <c r="C652" s="8" t="str">
        <f t="shared" si="23"/>
        <v/>
      </c>
      <c r="D652" s="8" t="str">
        <f t="shared" si="22"/>
        <v>TIMANÁ - HUILA</v>
      </c>
      <c r="E652" s="8" t="s">
        <v>756</v>
      </c>
    </row>
    <row r="653" spans="3:5" x14ac:dyDescent="0.25">
      <c r="C653" s="8" t="str">
        <f t="shared" si="23"/>
        <v/>
      </c>
      <c r="D653" s="8" t="str">
        <f t="shared" si="22"/>
        <v>VILLAVIEJA - HUILA</v>
      </c>
      <c r="E653" s="8" t="s">
        <v>757</v>
      </c>
    </row>
    <row r="654" spans="3:5" x14ac:dyDescent="0.25">
      <c r="C654" s="8" t="str">
        <f t="shared" si="23"/>
        <v/>
      </c>
      <c r="D654" s="8" t="str">
        <f t="shared" si="22"/>
        <v>YAGUARÁ - HUILA</v>
      </c>
      <c r="E654" s="8" t="s">
        <v>758</v>
      </c>
    </row>
    <row r="655" spans="3:5" x14ac:dyDescent="0.25">
      <c r="C655" s="8" t="str">
        <f t="shared" si="23"/>
        <v/>
      </c>
      <c r="D655" s="8" t="str">
        <f t="shared" si="22"/>
        <v>DEPARTAMENTO LA GUAJIRA</v>
      </c>
      <c r="E655" s="9" t="s">
        <v>759</v>
      </c>
    </row>
    <row r="656" spans="3:5" x14ac:dyDescent="0.25">
      <c r="C656" s="8" t="str">
        <f t="shared" si="23"/>
        <v/>
      </c>
      <c r="D656" s="8" t="str">
        <f t="shared" si="22"/>
        <v>RIOHACHA - LA GUAJIRA</v>
      </c>
      <c r="E656" s="8" t="s">
        <v>760</v>
      </c>
    </row>
    <row r="657" spans="3:5" x14ac:dyDescent="0.25">
      <c r="C657" s="8" t="str">
        <f t="shared" si="23"/>
        <v/>
      </c>
      <c r="D657" s="8" t="str">
        <f t="shared" si="22"/>
        <v>ALBANIA - LA GUAJIRA</v>
      </c>
      <c r="E657" s="8" t="s">
        <v>761</v>
      </c>
    </row>
    <row r="658" spans="3:5" x14ac:dyDescent="0.25">
      <c r="C658" s="8" t="str">
        <f t="shared" si="23"/>
        <v/>
      </c>
      <c r="D658" s="8" t="str">
        <f t="shared" si="22"/>
        <v>BARRANCAS - LA GUAJIRA</v>
      </c>
      <c r="E658" s="8" t="s">
        <v>762</v>
      </c>
    </row>
    <row r="659" spans="3:5" x14ac:dyDescent="0.25">
      <c r="C659" s="8" t="str">
        <f t="shared" si="23"/>
        <v/>
      </c>
      <c r="D659" s="8" t="str">
        <f t="shared" si="22"/>
        <v>DIBULLA - LA GUAJIRA</v>
      </c>
      <c r="E659" s="8" t="s">
        <v>763</v>
      </c>
    </row>
    <row r="660" spans="3:5" x14ac:dyDescent="0.25">
      <c r="C660" s="8" t="str">
        <f t="shared" si="23"/>
        <v/>
      </c>
      <c r="D660" s="8" t="str">
        <f t="shared" si="22"/>
        <v>DISTRACCIÓN - LA GUAJIRA</v>
      </c>
      <c r="E660" s="8" t="s">
        <v>764</v>
      </c>
    </row>
    <row r="661" spans="3:5" x14ac:dyDescent="0.25">
      <c r="C661" s="8" t="str">
        <f t="shared" si="23"/>
        <v/>
      </c>
      <c r="D661" s="8" t="str">
        <f t="shared" si="22"/>
        <v>EL MOLINO - LA GUAJIRA</v>
      </c>
      <c r="E661" s="8" t="s">
        <v>765</v>
      </c>
    </row>
    <row r="662" spans="3:5" x14ac:dyDescent="0.25">
      <c r="C662" s="8" t="str">
        <f t="shared" si="23"/>
        <v/>
      </c>
      <c r="D662" s="8" t="str">
        <f t="shared" si="22"/>
        <v>FONSECA - LA GUAJIRA</v>
      </c>
      <c r="E662" s="8" t="s">
        <v>766</v>
      </c>
    </row>
    <row r="663" spans="3:5" x14ac:dyDescent="0.25">
      <c r="C663" s="8" t="str">
        <f t="shared" si="23"/>
        <v/>
      </c>
      <c r="D663" s="8" t="str">
        <f t="shared" si="22"/>
        <v>HATO NUEVO - LA GUAJIRA</v>
      </c>
      <c r="E663" s="8" t="s">
        <v>767</v>
      </c>
    </row>
    <row r="664" spans="3:5" x14ac:dyDescent="0.25">
      <c r="C664" s="8" t="str">
        <f t="shared" si="23"/>
        <v/>
      </c>
      <c r="D664" s="8" t="str">
        <f t="shared" si="22"/>
        <v>LA JAGUA DEL PILAR - LA GUAJIRA</v>
      </c>
      <c r="E664" s="8" t="s">
        <v>768</v>
      </c>
    </row>
    <row r="665" spans="3:5" x14ac:dyDescent="0.25">
      <c r="C665" s="8" t="str">
        <f t="shared" si="23"/>
        <v/>
      </c>
      <c r="D665" s="8" t="str">
        <f t="shared" ref="D665:D728" si="24">+MID(E665,7,100)</f>
        <v>MAICAO - LA GUAJIRA</v>
      </c>
      <c r="E665" s="8" t="s">
        <v>769</v>
      </c>
    </row>
    <row r="666" spans="3:5" x14ac:dyDescent="0.25">
      <c r="C666" s="8" t="str">
        <f t="shared" si="23"/>
        <v/>
      </c>
      <c r="D666" s="8" t="str">
        <f t="shared" si="24"/>
        <v>MANAURE - LA GUAJIRA</v>
      </c>
      <c r="E666" s="8" t="s">
        <v>770</v>
      </c>
    </row>
    <row r="667" spans="3:5" x14ac:dyDescent="0.25">
      <c r="C667" s="8" t="str">
        <f t="shared" si="23"/>
        <v/>
      </c>
      <c r="D667" s="8" t="str">
        <f t="shared" si="24"/>
        <v>SAN JUAN DEL CESAR - LA GUAJIRA</v>
      </c>
      <c r="E667" s="8" t="s">
        <v>771</v>
      </c>
    </row>
    <row r="668" spans="3:5" x14ac:dyDescent="0.25">
      <c r="C668" s="8" t="str">
        <f t="shared" si="23"/>
        <v/>
      </c>
      <c r="D668" s="8" t="str">
        <f t="shared" si="24"/>
        <v>URIBIA - LA GUAJIRA</v>
      </c>
      <c r="E668" s="8" t="s">
        <v>772</v>
      </c>
    </row>
    <row r="669" spans="3:5" x14ac:dyDescent="0.25">
      <c r="C669" s="8" t="str">
        <f t="shared" si="23"/>
        <v/>
      </c>
      <c r="D669" s="8" t="str">
        <f t="shared" si="24"/>
        <v>URUMITA - LA GUAJIRA</v>
      </c>
      <c r="E669" s="8" t="s">
        <v>773</v>
      </c>
    </row>
    <row r="670" spans="3:5" x14ac:dyDescent="0.25">
      <c r="C670" s="8" t="str">
        <f t="shared" si="23"/>
        <v/>
      </c>
      <c r="D670" s="8" t="str">
        <f t="shared" si="24"/>
        <v>VILLANUEVA - LA GUAJIRA</v>
      </c>
      <c r="E670" s="9" t="s">
        <v>774</v>
      </c>
    </row>
    <row r="671" spans="3:5" x14ac:dyDescent="0.25">
      <c r="C671" s="8" t="str">
        <f t="shared" si="23"/>
        <v/>
      </c>
      <c r="D671" s="8" t="str">
        <f t="shared" si="24"/>
        <v>DEPARTAMENTO MAGDALENA</v>
      </c>
      <c r="E671" s="8" t="s">
        <v>775</v>
      </c>
    </row>
    <row r="672" spans="3:5" x14ac:dyDescent="0.25">
      <c r="C672" s="8" t="str">
        <f t="shared" si="23"/>
        <v/>
      </c>
      <c r="D672" s="8" t="str">
        <f t="shared" si="24"/>
        <v>SANTA MARTA - MAGDALENA</v>
      </c>
      <c r="E672" s="8" t="s">
        <v>776</v>
      </c>
    </row>
    <row r="673" spans="3:5" x14ac:dyDescent="0.25">
      <c r="C673" s="8" t="str">
        <f t="shared" si="23"/>
        <v/>
      </c>
      <c r="D673" s="8" t="str">
        <f t="shared" si="24"/>
        <v>ALGARROBO - MAGDALENA</v>
      </c>
      <c r="E673" s="8" t="s">
        <v>777</v>
      </c>
    </row>
    <row r="674" spans="3:5" x14ac:dyDescent="0.25">
      <c r="C674" s="8" t="str">
        <f t="shared" si="23"/>
        <v/>
      </c>
      <c r="D674" s="8" t="str">
        <f t="shared" si="24"/>
        <v>ARACATACA - MAGDALENA</v>
      </c>
      <c r="E674" s="8" t="s">
        <v>778</v>
      </c>
    </row>
    <row r="675" spans="3:5" x14ac:dyDescent="0.25">
      <c r="C675" s="8" t="str">
        <f t="shared" si="23"/>
        <v/>
      </c>
      <c r="D675" s="8" t="str">
        <f t="shared" si="24"/>
        <v>ARIGUANÍ (El Dificil) - MAGDALENA</v>
      </c>
      <c r="E675" s="9" t="s">
        <v>779</v>
      </c>
    </row>
    <row r="676" spans="3:5" x14ac:dyDescent="0.25">
      <c r="C676" s="8" t="str">
        <f t="shared" si="23"/>
        <v/>
      </c>
      <c r="D676" s="8" t="str">
        <f t="shared" si="24"/>
        <v>CERRO DE SAN ANTONIO - MAGDALENA</v>
      </c>
      <c r="E676" s="8" t="s">
        <v>780</v>
      </c>
    </row>
    <row r="677" spans="3:5" x14ac:dyDescent="0.25">
      <c r="C677" s="8" t="str">
        <f t="shared" si="23"/>
        <v/>
      </c>
      <c r="D677" s="8" t="str">
        <f t="shared" si="24"/>
        <v>CHIVOLO - MAGDALENA</v>
      </c>
      <c r="E677" s="8" t="s">
        <v>781</v>
      </c>
    </row>
    <row r="678" spans="3:5" x14ac:dyDescent="0.25">
      <c r="C678" s="8" t="str">
        <f t="shared" si="23"/>
        <v/>
      </c>
      <c r="D678" s="8" t="str">
        <f t="shared" si="24"/>
        <v>CIÉNAGA - MAGDALENA</v>
      </c>
      <c r="E678" s="8" t="s">
        <v>782</v>
      </c>
    </row>
    <row r="679" spans="3:5" x14ac:dyDescent="0.25">
      <c r="C679" s="8" t="str">
        <f t="shared" si="23"/>
        <v/>
      </c>
      <c r="D679" s="8" t="str">
        <f t="shared" si="24"/>
        <v>CONCORDIA - MAGDALENA</v>
      </c>
      <c r="E679" s="8" t="s">
        <v>783</v>
      </c>
    </row>
    <row r="680" spans="3:5" x14ac:dyDescent="0.25">
      <c r="C680" s="8" t="str">
        <f t="shared" si="23"/>
        <v/>
      </c>
      <c r="D680" s="8" t="str">
        <f t="shared" si="24"/>
        <v>EL BANCO - MAGDALENA</v>
      </c>
      <c r="E680" s="8" t="s">
        <v>784</v>
      </c>
    </row>
    <row r="681" spans="3:5" x14ac:dyDescent="0.25">
      <c r="C681" s="8" t="str">
        <f t="shared" si="23"/>
        <v/>
      </c>
      <c r="D681" s="8" t="str">
        <f t="shared" si="24"/>
        <v>EL PIÑÓN - MAGDALENA</v>
      </c>
      <c r="E681" s="8" t="s">
        <v>785</v>
      </c>
    </row>
    <row r="682" spans="3:5" x14ac:dyDescent="0.25">
      <c r="C682" s="8" t="str">
        <f t="shared" si="23"/>
        <v/>
      </c>
      <c r="D682" s="8" t="str">
        <f t="shared" si="24"/>
        <v>EL RETÉN - MAGDALENA</v>
      </c>
      <c r="E682" s="8" t="s">
        <v>786</v>
      </c>
    </row>
    <row r="683" spans="3:5" x14ac:dyDescent="0.25">
      <c r="C683" s="8" t="str">
        <f t="shared" si="23"/>
        <v/>
      </c>
      <c r="D683" s="8" t="str">
        <f t="shared" si="24"/>
        <v>FUNDACIÓN - MAGDALENA</v>
      </c>
      <c r="E683" s="8" t="s">
        <v>787</v>
      </c>
    </row>
    <row r="684" spans="3:5" x14ac:dyDescent="0.25">
      <c r="C684" s="8" t="str">
        <f t="shared" si="23"/>
        <v/>
      </c>
      <c r="D684" s="8" t="str">
        <f t="shared" si="24"/>
        <v>GUAMAL - MAGDALENA</v>
      </c>
      <c r="E684" s="8" t="s">
        <v>788</v>
      </c>
    </row>
    <row r="685" spans="3:5" x14ac:dyDescent="0.25">
      <c r="C685" s="8" t="str">
        <f t="shared" si="23"/>
        <v/>
      </c>
      <c r="D685" s="8" t="str">
        <f t="shared" si="24"/>
        <v>NUEVA GRANADA - MAGDALENA</v>
      </c>
      <c r="E685" s="8" t="s">
        <v>789</v>
      </c>
    </row>
    <row r="686" spans="3:5" x14ac:dyDescent="0.25">
      <c r="C686" s="8" t="str">
        <f t="shared" si="23"/>
        <v/>
      </c>
      <c r="D686" s="8" t="str">
        <f t="shared" si="24"/>
        <v>PEDRAZA - MAGDALENA</v>
      </c>
      <c r="E686" s="8" t="s">
        <v>790</v>
      </c>
    </row>
    <row r="687" spans="3:5" x14ac:dyDescent="0.25">
      <c r="C687" s="8" t="str">
        <f t="shared" si="23"/>
        <v/>
      </c>
      <c r="D687" s="8" t="str">
        <f t="shared" si="24"/>
        <v>PIJIÑO  DEL CARMEN - MAGDALENA</v>
      </c>
      <c r="E687" s="8" t="s">
        <v>791</v>
      </c>
    </row>
    <row r="688" spans="3:5" x14ac:dyDescent="0.25">
      <c r="C688" s="8" t="str">
        <f t="shared" si="23"/>
        <v/>
      </c>
      <c r="D688" s="8" t="str">
        <f t="shared" si="24"/>
        <v>PIVIJAY - MAGDALENA</v>
      </c>
      <c r="E688" s="8" t="s">
        <v>792</v>
      </c>
    </row>
    <row r="689" spans="3:5" x14ac:dyDescent="0.25">
      <c r="C689" s="8" t="str">
        <f t="shared" si="23"/>
        <v/>
      </c>
      <c r="D689" s="8" t="str">
        <f t="shared" si="24"/>
        <v>PLATO - MAGDALENA</v>
      </c>
      <c r="E689" s="8" t="s">
        <v>793</v>
      </c>
    </row>
    <row r="690" spans="3:5" x14ac:dyDescent="0.25">
      <c r="C690" s="8" t="str">
        <f t="shared" si="23"/>
        <v/>
      </c>
      <c r="D690" s="8" t="str">
        <f t="shared" si="24"/>
        <v>PUEBLOVIEJO - MAGDALENA</v>
      </c>
      <c r="E690" s="8" t="s">
        <v>794</v>
      </c>
    </row>
    <row r="691" spans="3:5" x14ac:dyDescent="0.25">
      <c r="C691" s="8" t="str">
        <f t="shared" si="23"/>
        <v/>
      </c>
      <c r="D691" s="8" t="str">
        <f t="shared" si="24"/>
        <v>REMOLINO - MAGDALENA</v>
      </c>
      <c r="E691" s="8" t="s">
        <v>795</v>
      </c>
    </row>
    <row r="692" spans="3:5" x14ac:dyDescent="0.25">
      <c r="C692" s="8" t="str">
        <f t="shared" si="23"/>
        <v/>
      </c>
      <c r="D692" s="8" t="str">
        <f t="shared" si="24"/>
        <v>SABANAS DE SAN ANGEL - MAGDALENA</v>
      </c>
      <c r="E692" s="8" t="s">
        <v>796</v>
      </c>
    </row>
    <row r="693" spans="3:5" x14ac:dyDescent="0.25">
      <c r="C693" s="8" t="str">
        <f t="shared" si="23"/>
        <v/>
      </c>
      <c r="D693" s="8" t="str">
        <f t="shared" si="24"/>
        <v>SALAMINA - MAGDALENA</v>
      </c>
      <c r="E693" s="8" t="s">
        <v>797</v>
      </c>
    </row>
    <row r="694" spans="3:5" x14ac:dyDescent="0.25">
      <c r="C694" s="8" t="str">
        <f t="shared" si="23"/>
        <v/>
      </c>
      <c r="D694" s="8" t="str">
        <f t="shared" si="24"/>
        <v>SAN SEBASTIÁN DE BUENAVISTA - MAGDALENA</v>
      </c>
      <c r="E694" s="8" t="s">
        <v>798</v>
      </c>
    </row>
    <row r="695" spans="3:5" x14ac:dyDescent="0.25">
      <c r="C695" s="8" t="str">
        <f t="shared" si="23"/>
        <v/>
      </c>
      <c r="D695" s="8" t="str">
        <f t="shared" si="24"/>
        <v>SAN ZENÓN - MAGDALENA</v>
      </c>
      <c r="E695" s="8" t="s">
        <v>799</v>
      </c>
    </row>
    <row r="696" spans="3:5" x14ac:dyDescent="0.25">
      <c r="C696" s="8" t="str">
        <f t="shared" si="23"/>
        <v/>
      </c>
      <c r="D696" s="8" t="str">
        <f t="shared" si="24"/>
        <v>SANTA ANA - MAGDALENA</v>
      </c>
      <c r="E696" s="8" t="s">
        <v>800</v>
      </c>
    </row>
    <row r="697" spans="3:5" x14ac:dyDescent="0.25">
      <c r="C697" s="8" t="str">
        <f t="shared" si="23"/>
        <v/>
      </c>
      <c r="D697" s="8" t="str">
        <f t="shared" si="24"/>
        <v>SANTA BÁRBARA DE PINTO - MAGDALENA</v>
      </c>
      <c r="E697" s="8" t="s">
        <v>801</v>
      </c>
    </row>
    <row r="698" spans="3:5" x14ac:dyDescent="0.25">
      <c r="C698" s="8" t="str">
        <f t="shared" si="23"/>
        <v/>
      </c>
      <c r="D698" s="8" t="str">
        <f t="shared" si="24"/>
        <v>SITIONUEVO - MAGDALENA</v>
      </c>
      <c r="E698" s="8" t="s">
        <v>802</v>
      </c>
    </row>
    <row r="699" spans="3:5" x14ac:dyDescent="0.25">
      <c r="C699" s="8" t="str">
        <f t="shared" si="23"/>
        <v/>
      </c>
      <c r="D699" s="8" t="str">
        <f t="shared" si="24"/>
        <v>TENERIFE - MAGDALENA</v>
      </c>
      <c r="E699" s="8" t="s">
        <v>803</v>
      </c>
    </row>
    <row r="700" spans="3:5" x14ac:dyDescent="0.25">
      <c r="C700" s="8" t="str">
        <f t="shared" si="23"/>
        <v/>
      </c>
      <c r="D700" s="8" t="str">
        <f t="shared" si="24"/>
        <v>ZAPAYÁN - MAGDALENA</v>
      </c>
      <c r="E700" s="8" t="s">
        <v>804</v>
      </c>
    </row>
    <row r="701" spans="3:5" x14ac:dyDescent="0.25">
      <c r="C701" s="8" t="str">
        <f t="shared" si="23"/>
        <v/>
      </c>
      <c r="D701" s="8" t="str">
        <f t="shared" si="24"/>
        <v>ZONA BANANERA - MAGDALENA</v>
      </c>
      <c r="E701" s="8" t="s">
        <v>805</v>
      </c>
    </row>
    <row r="702" spans="3:5" x14ac:dyDescent="0.25">
      <c r="C702" s="8" t="str">
        <f t="shared" si="23"/>
        <v/>
      </c>
      <c r="D702" s="8" t="str">
        <f t="shared" si="24"/>
        <v>DEPARTAMENTO META</v>
      </c>
      <c r="E702" s="8" t="s">
        <v>806</v>
      </c>
    </row>
    <row r="703" spans="3:5" x14ac:dyDescent="0.25">
      <c r="C703" s="8" t="str">
        <f t="shared" si="23"/>
        <v/>
      </c>
      <c r="D703" s="8" t="str">
        <f t="shared" si="24"/>
        <v>VILLAVICENCIO - META</v>
      </c>
      <c r="E703" s="8" t="s">
        <v>807</v>
      </c>
    </row>
    <row r="704" spans="3:5" x14ac:dyDescent="0.25">
      <c r="C704" s="8" t="str">
        <f t="shared" si="23"/>
        <v/>
      </c>
      <c r="D704" s="8" t="str">
        <f t="shared" si="24"/>
        <v>ACACÍAS - META</v>
      </c>
      <c r="E704" s="8" t="s">
        <v>808</v>
      </c>
    </row>
    <row r="705" spans="3:5" x14ac:dyDescent="0.25">
      <c r="C705" s="8" t="str">
        <f t="shared" si="23"/>
        <v/>
      </c>
      <c r="D705" s="8" t="str">
        <f t="shared" si="24"/>
        <v>BARRANCA DE UPÍA - META</v>
      </c>
      <c r="E705" s="8" t="s">
        <v>809</v>
      </c>
    </row>
    <row r="706" spans="3:5" x14ac:dyDescent="0.25">
      <c r="C706" s="8" t="str">
        <f t="shared" ref="C706:C769" si="25">+MID(B706,3,100)</f>
        <v/>
      </c>
      <c r="D706" s="8" t="str">
        <f t="shared" si="24"/>
        <v>CABUYARO - META</v>
      </c>
      <c r="E706" s="8" t="s">
        <v>810</v>
      </c>
    </row>
    <row r="707" spans="3:5" x14ac:dyDescent="0.25">
      <c r="C707" s="8" t="str">
        <f t="shared" si="25"/>
        <v/>
      </c>
      <c r="D707" s="8" t="str">
        <f t="shared" si="24"/>
        <v>CASTILLA LA NUEVA - META</v>
      </c>
      <c r="E707" s="9" t="s">
        <v>811</v>
      </c>
    </row>
    <row r="708" spans="3:5" x14ac:dyDescent="0.25">
      <c r="C708" s="8" t="str">
        <f t="shared" si="25"/>
        <v/>
      </c>
      <c r="D708" s="8" t="str">
        <f t="shared" si="24"/>
        <v>CUBARRAL - META</v>
      </c>
      <c r="E708" s="8" t="s">
        <v>812</v>
      </c>
    </row>
    <row r="709" spans="3:5" x14ac:dyDescent="0.25">
      <c r="C709" s="8" t="str">
        <f t="shared" si="25"/>
        <v/>
      </c>
      <c r="D709" s="8" t="str">
        <f t="shared" si="24"/>
        <v>CUMARAL - META</v>
      </c>
      <c r="E709" s="8" t="s">
        <v>813</v>
      </c>
    </row>
    <row r="710" spans="3:5" x14ac:dyDescent="0.25">
      <c r="C710" s="8" t="str">
        <f t="shared" si="25"/>
        <v/>
      </c>
      <c r="D710" s="8" t="str">
        <f t="shared" si="24"/>
        <v>EL CALVARIO - META</v>
      </c>
      <c r="E710" s="8" t="s">
        <v>814</v>
      </c>
    </row>
    <row r="711" spans="3:5" x14ac:dyDescent="0.25">
      <c r="C711" s="8" t="str">
        <f t="shared" si="25"/>
        <v/>
      </c>
      <c r="D711" s="8" t="str">
        <f t="shared" si="24"/>
        <v>EL CASTILLO - META</v>
      </c>
      <c r="E711" s="8" t="s">
        <v>815</v>
      </c>
    </row>
    <row r="712" spans="3:5" x14ac:dyDescent="0.25">
      <c r="C712" s="8" t="str">
        <f t="shared" si="25"/>
        <v/>
      </c>
      <c r="D712" s="8" t="str">
        <f t="shared" si="24"/>
        <v>EL DORADO - META</v>
      </c>
      <c r="E712" s="8" t="s">
        <v>816</v>
      </c>
    </row>
    <row r="713" spans="3:5" x14ac:dyDescent="0.25">
      <c r="C713" s="8" t="str">
        <f t="shared" si="25"/>
        <v/>
      </c>
      <c r="D713" s="8" t="str">
        <f t="shared" si="24"/>
        <v>FUENTE DE ORO - META</v>
      </c>
      <c r="E713" s="8" t="s">
        <v>817</v>
      </c>
    </row>
    <row r="714" spans="3:5" x14ac:dyDescent="0.25">
      <c r="C714" s="8" t="str">
        <f t="shared" si="25"/>
        <v/>
      </c>
      <c r="D714" s="8" t="str">
        <f t="shared" si="24"/>
        <v>GRANADA - META</v>
      </c>
      <c r="E714" s="8" t="s">
        <v>818</v>
      </c>
    </row>
    <row r="715" spans="3:5" x14ac:dyDescent="0.25">
      <c r="C715" s="8" t="str">
        <f t="shared" si="25"/>
        <v/>
      </c>
      <c r="D715" s="8" t="str">
        <f t="shared" si="24"/>
        <v>GUAMAL - META</v>
      </c>
      <c r="E715" s="8" t="s">
        <v>819</v>
      </c>
    </row>
    <row r="716" spans="3:5" x14ac:dyDescent="0.25">
      <c r="C716" s="8" t="str">
        <f t="shared" si="25"/>
        <v/>
      </c>
      <c r="D716" s="8" t="str">
        <f t="shared" si="24"/>
        <v>MAPIRIPÁN - META</v>
      </c>
      <c r="E716" s="8" t="s">
        <v>820</v>
      </c>
    </row>
    <row r="717" spans="3:5" x14ac:dyDescent="0.25">
      <c r="C717" s="8" t="str">
        <f t="shared" si="25"/>
        <v/>
      </c>
      <c r="D717" s="8" t="str">
        <f t="shared" si="24"/>
        <v>MESETAS - META</v>
      </c>
      <c r="E717" s="8" t="s">
        <v>821</v>
      </c>
    </row>
    <row r="718" spans="3:5" x14ac:dyDescent="0.25">
      <c r="C718" s="8" t="str">
        <f t="shared" si="25"/>
        <v/>
      </c>
      <c r="D718" s="8" t="str">
        <f t="shared" si="24"/>
        <v>LA MACARENA - META</v>
      </c>
      <c r="E718" s="8" t="s">
        <v>822</v>
      </c>
    </row>
    <row r="719" spans="3:5" x14ac:dyDescent="0.25">
      <c r="C719" s="8" t="str">
        <f t="shared" si="25"/>
        <v/>
      </c>
      <c r="D719" s="8" t="str">
        <f t="shared" si="24"/>
        <v>URIBE - META</v>
      </c>
      <c r="E719" s="8" t="s">
        <v>823</v>
      </c>
    </row>
    <row r="720" spans="3:5" x14ac:dyDescent="0.25">
      <c r="C720" s="8" t="str">
        <f t="shared" si="25"/>
        <v/>
      </c>
      <c r="D720" s="8" t="str">
        <f t="shared" si="24"/>
        <v>LEJANÍAS - META</v>
      </c>
      <c r="E720" s="8" t="s">
        <v>824</v>
      </c>
    </row>
    <row r="721" spans="3:5" x14ac:dyDescent="0.25">
      <c r="C721" s="8" t="str">
        <f t="shared" si="25"/>
        <v/>
      </c>
      <c r="D721" s="8" t="str">
        <f t="shared" si="24"/>
        <v>PUERTO CONCORDIA - META</v>
      </c>
      <c r="E721" s="8" t="s">
        <v>825</v>
      </c>
    </row>
    <row r="722" spans="3:5" x14ac:dyDescent="0.25">
      <c r="C722" s="8" t="str">
        <f t="shared" si="25"/>
        <v/>
      </c>
      <c r="D722" s="8" t="str">
        <f t="shared" si="24"/>
        <v>PUERTO GAITÁN - META</v>
      </c>
      <c r="E722" s="8" t="s">
        <v>826</v>
      </c>
    </row>
    <row r="723" spans="3:5" x14ac:dyDescent="0.25">
      <c r="C723" s="8" t="str">
        <f t="shared" si="25"/>
        <v/>
      </c>
      <c r="D723" s="8" t="str">
        <f t="shared" si="24"/>
        <v>PUERTO LÓPEZ - META</v>
      </c>
      <c r="E723" s="8" t="s">
        <v>827</v>
      </c>
    </row>
    <row r="724" spans="3:5" x14ac:dyDescent="0.25">
      <c r="C724" s="8" t="str">
        <f t="shared" si="25"/>
        <v/>
      </c>
      <c r="D724" s="8" t="str">
        <f t="shared" si="24"/>
        <v>PUERTO LLERAS - META</v>
      </c>
      <c r="E724" s="8" t="s">
        <v>828</v>
      </c>
    </row>
    <row r="725" spans="3:5" x14ac:dyDescent="0.25">
      <c r="C725" s="8" t="str">
        <f t="shared" si="25"/>
        <v/>
      </c>
      <c r="D725" s="8" t="str">
        <f t="shared" si="24"/>
        <v>PUERTO RICO - META</v>
      </c>
      <c r="E725" s="8" t="s">
        <v>829</v>
      </c>
    </row>
    <row r="726" spans="3:5" x14ac:dyDescent="0.25">
      <c r="C726" s="8" t="str">
        <f t="shared" si="25"/>
        <v/>
      </c>
      <c r="D726" s="8" t="str">
        <f t="shared" si="24"/>
        <v>RESTREPO - META</v>
      </c>
      <c r="E726" s="8" t="s">
        <v>830</v>
      </c>
    </row>
    <row r="727" spans="3:5" x14ac:dyDescent="0.25">
      <c r="C727" s="8" t="str">
        <f t="shared" si="25"/>
        <v/>
      </c>
      <c r="D727" s="8" t="str">
        <f t="shared" si="24"/>
        <v>SAN CARLOS DE GUAROA - META</v>
      </c>
      <c r="E727" s="9" t="s">
        <v>831</v>
      </c>
    </row>
    <row r="728" spans="3:5" x14ac:dyDescent="0.25">
      <c r="C728" s="8" t="str">
        <f t="shared" si="25"/>
        <v/>
      </c>
      <c r="D728" s="8" t="str">
        <f t="shared" si="24"/>
        <v>SAN JUAN DE ARAMA - META</v>
      </c>
      <c r="E728" s="8" t="s">
        <v>832</v>
      </c>
    </row>
    <row r="729" spans="3:5" x14ac:dyDescent="0.25">
      <c r="C729" s="8" t="str">
        <f t="shared" si="25"/>
        <v/>
      </c>
      <c r="D729" s="8" t="str">
        <f t="shared" ref="D729:D792" si="26">+MID(E729,7,100)</f>
        <v>SAN JUANITO - META</v>
      </c>
      <c r="E729" s="8" t="s">
        <v>833</v>
      </c>
    </row>
    <row r="730" spans="3:5" x14ac:dyDescent="0.25">
      <c r="C730" s="8" t="str">
        <f t="shared" si="25"/>
        <v/>
      </c>
      <c r="D730" s="8" t="str">
        <f t="shared" si="26"/>
        <v>SAN MARTÍN - META</v>
      </c>
      <c r="E730" s="8" t="s">
        <v>834</v>
      </c>
    </row>
    <row r="731" spans="3:5" x14ac:dyDescent="0.25">
      <c r="C731" s="8" t="str">
        <f t="shared" si="25"/>
        <v/>
      </c>
      <c r="D731" s="8" t="str">
        <f t="shared" si="26"/>
        <v>VISTAHERMOSA - META</v>
      </c>
      <c r="E731" s="8" t="s">
        <v>835</v>
      </c>
    </row>
    <row r="732" spans="3:5" x14ac:dyDescent="0.25">
      <c r="C732" s="8" t="str">
        <f t="shared" si="25"/>
        <v/>
      </c>
      <c r="D732" s="8" t="str">
        <f t="shared" si="26"/>
        <v>DEPARTAMENTO NARIÑO</v>
      </c>
      <c r="E732" s="8" t="s">
        <v>836</v>
      </c>
    </row>
    <row r="733" spans="3:5" x14ac:dyDescent="0.25">
      <c r="C733" s="8" t="str">
        <f t="shared" si="25"/>
        <v/>
      </c>
      <c r="D733" s="8" t="str">
        <f t="shared" si="26"/>
        <v>PASTO - NARIÑO</v>
      </c>
      <c r="E733" s="8" t="s">
        <v>837</v>
      </c>
    </row>
    <row r="734" spans="3:5" x14ac:dyDescent="0.25">
      <c r="C734" s="8" t="str">
        <f t="shared" si="25"/>
        <v/>
      </c>
      <c r="D734" s="8" t="str">
        <f t="shared" si="26"/>
        <v>ALBÁN (San José) - NARIÑO</v>
      </c>
      <c r="E734" s="8" t="s">
        <v>838</v>
      </c>
    </row>
    <row r="735" spans="3:5" x14ac:dyDescent="0.25">
      <c r="C735" s="8" t="str">
        <f t="shared" si="25"/>
        <v/>
      </c>
      <c r="D735" s="8" t="str">
        <f t="shared" si="26"/>
        <v>ALDANA - NARIÑO</v>
      </c>
      <c r="E735" s="8" t="s">
        <v>839</v>
      </c>
    </row>
    <row r="736" spans="3:5" x14ac:dyDescent="0.25">
      <c r="C736" s="8" t="str">
        <f t="shared" si="25"/>
        <v/>
      </c>
      <c r="D736" s="8" t="str">
        <f t="shared" si="26"/>
        <v>ANCUYA - NARIÑO</v>
      </c>
      <c r="E736" s="8" t="s">
        <v>840</v>
      </c>
    </row>
    <row r="737" spans="3:5" x14ac:dyDescent="0.25">
      <c r="C737" s="8" t="str">
        <f t="shared" si="25"/>
        <v/>
      </c>
      <c r="D737" s="8" t="str">
        <f t="shared" si="26"/>
        <v>ARBOLEDA (Berruecos) - NARIÑO</v>
      </c>
      <c r="E737" s="8" t="s">
        <v>841</v>
      </c>
    </row>
    <row r="738" spans="3:5" x14ac:dyDescent="0.25">
      <c r="C738" s="8" t="str">
        <f t="shared" si="25"/>
        <v/>
      </c>
      <c r="D738" s="8" t="str">
        <f t="shared" si="26"/>
        <v>BARBACOAS - NARIÑO</v>
      </c>
      <c r="E738" s="8" t="s">
        <v>842</v>
      </c>
    </row>
    <row r="739" spans="3:5" x14ac:dyDescent="0.25">
      <c r="C739" s="8" t="str">
        <f t="shared" si="25"/>
        <v/>
      </c>
      <c r="D739" s="8" t="str">
        <f t="shared" si="26"/>
        <v>BELÉN - NARIÑO</v>
      </c>
      <c r="E739" s="8" t="s">
        <v>843</v>
      </c>
    </row>
    <row r="740" spans="3:5" x14ac:dyDescent="0.25">
      <c r="C740" s="8" t="str">
        <f t="shared" si="25"/>
        <v/>
      </c>
      <c r="D740" s="8" t="str">
        <f t="shared" si="26"/>
        <v>BUESACO - NARIÑO</v>
      </c>
      <c r="E740" s="8" t="s">
        <v>844</v>
      </c>
    </row>
    <row r="741" spans="3:5" x14ac:dyDescent="0.25">
      <c r="C741" s="8" t="str">
        <f t="shared" si="25"/>
        <v/>
      </c>
      <c r="D741" s="8" t="str">
        <f t="shared" si="26"/>
        <v>COLÓN (Génova) - NARIÑO</v>
      </c>
      <c r="E741" s="8" t="s">
        <v>845</v>
      </c>
    </row>
    <row r="742" spans="3:5" x14ac:dyDescent="0.25">
      <c r="C742" s="8" t="str">
        <f t="shared" si="25"/>
        <v/>
      </c>
      <c r="D742" s="8" t="str">
        <f t="shared" si="26"/>
        <v>CONSACÁ - NARIÑO</v>
      </c>
      <c r="E742" s="8" t="s">
        <v>846</v>
      </c>
    </row>
    <row r="743" spans="3:5" x14ac:dyDescent="0.25">
      <c r="C743" s="8" t="str">
        <f t="shared" si="25"/>
        <v/>
      </c>
      <c r="D743" s="8" t="str">
        <f t="shared" si="26"/>
        <v>CONTADERO - NARIÑO</v>
      </c>
      <c r="E743" s="8" t="s">
        <v>847</v>
      </c>
    </row>
    <row r="744" spans="3:5" x14ac:dyDescent="0.25">
      <c r="C744" s="8" t="str">
        <f t="shared" si="25"/>
        <v/>
      </c>
      <c r="D744" s="8" t="str">
        <f t="shared" si="26"/>
        <v>CÓRDOBA - NARIÑO</v>
      </c>
      <c r="E744" s="8" t="s">
        <v>848</v>
      </c>
    </row>
    <row r="745" spans="3:5" x14ac:dyDescent="0.25">
      <c r="C745" s="8" t="str">
        <f t="shared" si="25"/>
        <v/>
      </c>
      <c r="D745" s="8" t="str">
        <f t="shared" si="26"/>
        <v>CUASPUD (Carlosama) - NARIÑO</v>
      </c>
      <c r="E745" s="8" t="s">
        <v>849</v>
      </c>
    </row>
    <row r="746" spans="3:5" x14ac:dyDescent="0.25">
      <c r="C746" s="8" t="str">
        <f t="shared" si="25"/>
        <v/>
      </c>
      <c r="D746" s="8" t="str">
        <f t="shared" si="26"/>
        <v>CUMBAL - NARIÑO</v>
      </c>
      <c r="E746" s="8" t="s">
        <v>850</v>
      </c>
    </row>
    <row r="747" spans="3:5" x14ac:dyDescent="0.25">
      <c r="C747" s="8" t="str">
        <f t="shared" si="25"/>
        <v/>
      </c>
      <c r="D747" s="8" t="str">
        <f t="shared" si="26"/>
        <v>CUMBITARA - NARIÑO</v>
      </c>
      <c r="E747" s="8" t="s">
        <v>851</v>
      </c>
    </row>
    <row r="748" spans="3:5" x14ac:dyDescent="0.25">
      <c r="C748" s="8" t="str">
        <f t="shared" si="25"/>
        <v/>
      </c>
      <c r="D748" s="8" t="str">
        <f t="shared" si="26"/>
        <v>CHACHAGUÍ - NARIÑO</v>
      </c>
      <c r="E748" s="8" t="s">
        <v>852</v>
      </c>
    </row>
    <row r="749" spans="3:5" x14ac:dyDescent="0.25">
      <c r="C749" s="8" t="str">
        <f t="shared" si="25"/>
        <v/>
      </c>
      <c r="D749" s="8" t="str">
        <f t="shared" si="26"/>
        <v>EL CHARCO - NARIÑO</v>
      </c>
      <c r="E749" s="8" t="s">
        <v>853</v>
      </c>
    </row>
    <row r="750" spans="3:5" x14ac:dyDescent="0.25">
      <c r="C750" s="8" t="str">
        <f t="shared" si="25"/>
        <v/>
      </c>
      <c r="D750" s="8" t="str">
        <f t="shared" si="26"/>
        <v>EL PEÑOL - NARIÑO</v>
      </c>
      <c r="E750" s="8" t="s">
        <v>854</v>
      </c>
    </row>
    <row r="751" spans="3:5" x14ac:dyDescent="0.25">
      <c r="C751" s="8" t="str">
        <f t="shared" si="25"/>
        <v/>
      </c>
      <c r="D751" s="8" t="str">
        <f t="shared" si="26"/>
        <v>EL ROSARIO - NARIÑO</v>
      </c>
      <c r="E751" s="8" t="s">
        <v>855</v>
      </c>
    </row>
    <row r="752" spans="3:5" x14ac:dyDescent="0.25">
      <c r="C752" s="8" t="str">
        <f t="shared" si="25"/>
        <v/>
      </c>
      <c r="D752" s="8" t="str">
        <f t="shared" si="26"/>
        <v>EL TABLÓN - NARIÑO</v>
      </c>
      <c r="E752" s="8" t="s">
        <v>856</v>
      </c>
    </row>
    <row r="753" spans="3:5" x14ac:dyDescent="0.25">
      <c r="C753" s="8" t="str">
        <f t="shared" si="25"/>
        <v/>
      </c>
      <c r="D753" s="8" t="str">
        <f t="shared" si="26"/>
        <v>EL TAMBO - NARIÑO</v>
      </c>
      <c r="E753" s="8" t="s">
        <v>857</v>
      </c>
    </row>
    <row r="754" spans="3:5" x14ac:dyDescent="0.25">
      <c r="C754" s="8" t="str">
        <f t="shared" si="25"/>
        <v/>
      </c>
      <c r="D754" s="8" t="str">
        <f t="shared" si="26"/>
        <v>FUNES - NARIÑO</v>
      </c>
      <c r="E754" s="8" t="s">
        <v>858</v>
      </c>
    </row>
    <row r="755" spans="3:5" x14ac:dyDescent="0.25">
      <c r="C755" s="8" t="str">
        <f t="shared" si="25"/>
        <v/>
      </c>
      <c r="D755" s="8" t="str">
        <f t="shared" si="26"/>
        <v>GUACHUCAL - NARIÑO</v>
      </c>
      <c r="E755" s="8" t="s">
        <v>859</v>
      </c>
    </row>
    <row r="756" spans="3:5" x14ac:dyDescent="0.25">
      <c r="C756" s="8" t="str">
        <f t="shared" si="25"/>
        <v/>
      </c>
      <c r="D756" s="8" t="str">
        <f t="shared" si="26"/>
        <v>GUAITARILLA - NARIÑO</v>
      </c>
      <c r="E756" s="8" t="s">
        <v>860</v>
      </c>
    </row>
    <row r="757" spans="3:5" x14ac:dyDescent="0.25">
      <c r="C757" s="8" t="str">
        <f t="shared" si="25"/>
        <v/>
      </c>
      <c r="D757" s="8" t="str">
        <f t="shared" si="26"/>
        <v>GUALMATÁN - NARIÑO</v>
      </c>
      <c r="E757" s="8" t="s">
        <v>861</v>
      </c>
    </row>
    <row r="758" spans="3:5" x14ac:dyDescent="0.25">
      <c r="C758" s="8" t="str">
        <f t="shared" si="25"/>
        <v/>
      </c>
      <c r="D758" s="8" t="str">
        <f t="shared" si="26"/>
        <v>ILES - NARIÑO</v>
      </c>
      <c r="E758" s="8" t="s">
        <v>862</v>
      </c>
    </row>
    <row r="759" spans="3:5" x14ac:dyDescent="0.25">
      <c r="C759" s="8" t="str">
        <f t="shared" si="25"/>
        <v/>
      </c>
      <c r="D759" s="8" t="str">
        <f t="shared" si="26"/>
        <v>IMUÉS - NARIÑO</v>
      </c>
      <c r="E759" s="8" t="s">
        <v>863</v>
      </c>
    </row>
    <row r="760" spans="3:5" x14ac:dyDescent="0.25">
      <c r="C760" s="8" t="str">
        <f t="shared" si="25"/>
        <v/>
      </c>
      <c r="D760" s="8" t="str">
        <f t="shared" si="26"/>
        <v>IPIALES - NARIÑO</v>
      </c>
      <c r="E760" s="8" t="s">
        <v>864</v>
      </c>
    </row>
    <row r="761" spans="3:5" x14ac:dyDescent="0.25">
      <c r="C761" s="8" t="str">
        <f t="shared" si="25"/>
        <v/>
      </c>
      <c r="D761" s="8" t="str">
        <f t="shared" si="26"/>
        <v>LA CRUZ - NARIÑO</v>
      </c>
      <c r="E761" s="8" t="s">
        <v>865</v>
      </c>
    </row>
    <row r="762" spans="3:5" x14ac:dyDescent="0.25">
      <c r="C762" s="8" t="str">
        <f t="shared" si="25"/>
        <v/>
      </c>
      <c r="D762" s="8" t="str">
        <f t="shared" si="26"/>
        <v>LA FLORIDA - NARIÑO</v>
      </c>
      <c r="E762" s="8" t="s">
        <v>866</v>
      </c>
    </row>
    <row r="763" spans="3:5" x14ac:dyDescent="0.25">
      <c r="C763" s="8" t="str">
        <f t="shared" si="25"/>
        <v/>
      </c>
      <c r="D763" s="8" t="str">
        <f t="shared" si="26"/>
        <v>LA LLANADA - NARIÑO</v>
      </c>
      <c r="E763" s="8" t="s">
        <v>867</v>
      </c>
    </row>
    <row r="764" spans="3:5" x14ac:dyDescent="0.25">
      <c r="C764" s="8" t="str">
        <f t="shared" si="25"/>
        <v/>
      </c>
      <c r="D764" s="8" t="str">
        <f t="shared" si="26"/>
        <v>LA TOLA - NARIÑO</v>
      </c>
      <c r="E764" s="8" t="s">
        <v>868</v>
      </c>
    </row>
    <row r="765" spans="3:5" x14ac:dyDescent="0.25">
      <c r="C765" s="8" t="str">
        <f t="shared" si="25"/>
        <v/>
      </c>
      <c r="D765" s="8" t="str">
        <f t="shared" si="26"/>
        <v>LA UNIÓN - NARIÑO</v>
      </c>
      <c r="E765" s="8" t="s">
        <v>869</v>
      </c>
    </row>
    <row r="766" spans="3:5" x14ac:dyDescent="0.25">
      <c r="C766" s="8" t="str">
        <f t="shared" si="25"/>
        <v/>
      </c>
      <c r="D766" s="8" t="str">
        <f t="shared" si="26"/>
        <v>LEIVA - NARIÑO</v>
      </c>
      <c r="E766" s="8" t="s">
        <v>870</v>
      </c>
    </row>
    <row r="767" spans="3:5" x14ac:dyDescent="0.25">
      <c r="C767" s="8" t="str">
        <f t="shared" si="25"/>
        <v/>
      </c>
      <c r="D767" s="8" t="str">
        <f t="shared" si="26"/>
        <v>LINARES - NARIÑO</v>
      </c>
      <c r="E767" s="8" t="s">
        <v>871</v>
      </c>
    </row>
    <row r="768" spans="3:5" x14ac:dyDescent="0.25">
      <c r="C768" s="8" t="str">
        <f t="shared" si="25"/>
        <v/>
      </c>
      <c r="D768" s="8" t="str">
        <f t="shared" si="26"/>
        <v>LOS ANDES (Sotomayor) - NARIÑO</v>
      </c>
      <c r="E768" s="8" t="s">
        <v>872</v>
      </c>
    </row>
    <row r="769" spans="3:5" x14ac:dyDescent="0.25">
      <c r="C769" s="8" t="str">
        <f t="shared" si="25"/>
        <v/>
      </c>
      <c r="D769" s="8" t="str">
        <f t="shared" si="26"/>
        <v>MAGÜÍ (Payán) - NARIÑO</v>
      </c>
      <c r="E769" s="8" t="s">
        <v>873</v>
      </c>
    </row>
    <row r="770" spans="3:5" x14ac:dyDescent="0.25">
      <c r="C770" s="8" t="str">
        <f t="shared" ref="C770:C833" si="27">+MID(B770,3,100)</f>
        <v/>
      </c>
      <c r="D770" s="8" t="str">
        <f t="shared" si="26"/>
        <v>MALLAMA (Piedrancha) - NARIÑO</v>
      </c>
      <c r="E770" s="8" t="s">
        <v>874</v>
      </c>
    </row>
    <row r="771" spans="3:5" x14ac:dyDescent="0.25">
      <c r="C771" s="8" t="str">
        <f t="shared" si="27"/>
        <v/>
      </c>
      <c r="D771" s="8" t="str">
        <f t="shared" si="26"/>
        <v>MOSQUERA - NARIÑO</v>
      </c>
      <c r="E771" s="8" t="s">
        <v>875</v>
      </c>
    </row>
    <row r="772" spans="3:5" x14ac:dyDescent="0.25">
      <c r="C772" s="8" t="str">
        <f t="shared" si="27"/>
        <v/>
      </c>
      <c r="D772" s="8" t="str">
        <f t="shared" si="26"/>
        <v>NARIÑO - NARIÑO</v>
      </c>
      <c r="E772" s="8" t="s">
        <v>876</v>
      </c>
    </row>
    <row r="773" spans="3:5" x14ac:dyDescent="0.25">
      <c r="C773" s="8" t="str">
        <f t="shared" si="27"/>
        <v/>
      </c>
      <c r="D773" s="8" t="str">
        <f t="shared" si="26"/>
        <v>OLAYA HERRERA (Bocas de Satinga) - NARIÑO</v>
      </c>
      <c r="E773" s="8" t="s">
        <v>877</v>
      </c>
    </row>
    <row r="774" spans="3:5" x14ac:dyDescent="0.25">
      <c r="C774" s="8" t="str">
        <f t="shared" si="27"/>
        <v/>
      </c>
      <c r="D774" s="8" t="str">
        <f t="shared" si="26"/>
        <v>OSPINA - NARIÑO</v>
      </c>
      <c r="E774" s="8" t="s">
        <v>878</v>
      </c>
    </row>
    <row r="775" spans="3:5" x14ac:dyDescent="0.25">
      <c r="C775" s="8" t="str">
        <f t="shared" si="27"/>
        <v/>
      </c>
      <c r="D775" s="8" t="str">
        <f t="shared" si="26"/>
        <v>FRANCISCO PIZARRO (Salahonda) - NARIÑO</v>
      </c>
      <c r="E775" s="8" t="s">
        <v>879</v>
      </c>
    </row>
    <row r="776" spans="3:5" x14ac:dyDescent="0.25">
      <c r="C776" s="8" t="str">
        <f t="shared" si="27"/>
        <v/>
      </c>
      <c r="D776" s="8" t="str">
        <f t="shared" si="26"/>
        <v>POLICARPA - NARIÑO</v>
      </c>
      <c r="E776" s="8" t="s">
        <v>880</v>
      </c>
    </row>
    <row r="777" spans="3:5" x14ac:dyDescent="0.25">
      <c r="C777" s="8" t="str">
        <f t="shared" si="27"/>
        <v/>
      </c>
      <c r="D777" s="8" t="str">
        <f t="shared" si="26"/>
        <v>POTOSÍ - NARIÑO</v>
      </c>
      <c r="E777" s="8" t="s">
        <v>881</v>
      </c>
    </row>
    <row r="778" spans="3:5" x14ac:dyDescent="0.25">
      <c r="C778" s="8" t="str">
        <f t="shared" si="27"/>
        <v/>
      </c>
      <c r="D778" s="8" t="str">
        <f t="shared" si="26"/>
        <v>PROVIDENCIA - NARIÑO</v>
      </c>
      <c r="E778" s="8" t="s">
        <v>882</v>
      </c>
    </row>
    <row r="779" spans="3:5" x14ac:dyDescent="0.25">
      <c r="C779" s="8" t="str">
        <f t="shared" si="27"/>
        <v/>
      </c>
      <c r="D779" s="8" t="str">
        <f t="shared" si="26"/>
        <v>PUERRES - NARIÑO</v>
      </c>
      <c r="E779" s="8" t="s">
        <v>883</v>
      </c>
    </row>
    <row r="780" spans="3:5" x14ac:dyDescent="0.25">
      <c r="C780" s="8" t="str">
        <f t="shared" si="27"/>
        <v/>
      </c>
      <c r="D780" s="8" t="str">
        <f t="shared" si="26"/>
        <v>PUPIALES - NARIÑO</v>
      </c>
      <c r="E780" s="8" t="s">
        <v>884</v>
      </c>
    </row>
    <row r="781" spans="3:5" x14ac:dyDescent="0.25">
      <c r="C781" s="8" t="str">
        <f t="shared" si="27"/>
        <v/>
      </c>
      <c r="D781" s="8" t="str">
        <f t="shared" si="26"/>
        <v>RICAURTE - NARIÑO</v>
      </c>
      <c r="E781" s="8" t="s">
        <v>885</v>
      </c>
    </row>
    <row r="782" spans="3:5" x14ac:dyDescent="0.25">
      <c r="C782" s="8" t="str">
        <f t="shared" si="27"/>
        <v/>
      </c>
      <c r="D782" s="8" t="str">
        <f t="shared" si="26"/>
        <v>ROBERTO PAYÁN (San José) - NARIÑO</v>
      </c>
      <c r="E782" s="8" t="s">
        <v>886</v>
      </c>
    </row>
    <row r="783" spans="3:5" x14ac:dyDescent="0.25">
      <c r="C783" s="8" t="str">
        <f t="shared" si="27"/>
        <v/>
      </c>
      <c r="D783" s="8" t="str">
        <f t="shared" si="26"/>
        <v>SAMANIEGO - NARIÑO</v>
      </c>
      <c r="E783" s="8" t="s">
        <v>887</v>
      </c>
    </row>
    <row r="784" spans="3:5" x14ac:dyDescent="0.25">
      <c r="C784" s="8" t="str">
        <f t="shared" si="27"/>
        <v/>
      </c>
      <c r="D784" s="8" t="str">
        <f t="shared" si="26"/>
        <v>SANDONÁ - NARIÑO</v>
      </c>
      <c r="E784" s="8" t="s">
        <v>888</v>
      </c>
    </row>
    <row r="785" spans="3:5" x14ac:dyDescent="0.25">
      <c r="C785" s="8" t="str">
        <f t="shared" si="27"/>
        <v/>
      </c>
      <c r="D785" s="8" t="str">
        <f t="shared" si="26"/>
        <v>SAN BERNARDO - NARIÑO</v>
      </c>
      <c r="E785" s="8" t="s">
        <v>889</v>
      </c>
    </row>
    <row r="786" spans="3:5" x14ac:dyDescent="0.25">
      <c r="C786" s="8" t="str">
        <f t="shared" si="27"/>
        <v/>
      </c>
      <c r="D786" s="8" t="str">
        <f t="shared" si="26"/>
        <v>SAN LORENZO - NARIÑO</v>
      </c>
      <c r="E786" s="8" t="s">
        <v>890</v>
      </c>
    </row>
    <row r="787" spans="3:5" x14ac:dyDescent="0.25">
      <c r="C787" s="8" t="str">
        <f t="shared" si="27"/>
        <v/>
      </c>
      <c r="D787" s="8" t="str">
        <f t="shared" si="26"/>
        <v>SAN PABLO - NARIÑO</v>
      </c>
      <c r="E787" s="8" t="s">
        <v>891</v>
      </c>
    </row>
    <row r="788" spans="3:5" x14ac:dyDescent="0.25">
      <c r="C788" s="8" t="str">
        <f t="shared" si="27"/>
        <v/>
      </c>
      <c r="D788" s="8" t="str">
        <f t="shared" si="26"/>
        <v>SAN PEDRO DE CARTAGO (Cartago) - NARIÑO</v>
      </c>
      <c r="E788" s="8" t="s">
        <v>892</v>
      </c>
    </row>
    <row r="789" spans="3:5" x14ac:dyDescent="0.25">
      <c r="C789" s="8" t="str">
        <f t="shared" si="27"/>
        <v/>
      </c>
      <c r="D789" s="8" t="str">
        <f t="shared" si="26"/>
        <v>SANTA BÁRBARA (Iscuandé) - NARIÑO</v>
      </c>
      <c r="E789" s="8" t="s">
        <v>893</v>
      </c>
    </row>
    <row r="790" spans="3:5" x14ac:dyDescent="0.25">
      <c r="C790" s="8" t="str">
        <f t="shared" si="27"/>
        <v/>
      </c>
      <c r="D790" s="8" t="str">
        <f t="shared" si="26"/>
        <v>SANTA CRUZ (Guachavés) - NARIÑO</v>
      </c>
      <c r="E790" s="8" t="s">
        <v>894</v>
      </c>
    </row>
    <row r="791" spans="3:5" x14ac:dyDescent="0.25">
      <c r="C791" s="8" t="str">
        <f t="shared" si="27"/>
        <v/>
      </c>
      <c r="D791" s="8" t="str">
        <f t="shared" si="26"/>
        <v>SAPUYES - NARIÑO</v>
      </c>
      <c r="E791" s="8" t="s">
        <v>895</v>
      </c>
    </row>
    <row r="792" spans="3:5" x14ac:dyDescent="0.25">
      <c r="C792" s="8" t="str">
        <f t="shared" si="27"/>
        <v/>
      </c>
      <c r="D792" s="8" t="str">
        <f t="shared" si="26"/>
        <v>TAMINANGO - NARIÑO</v>
      </c>
      <c r="E792" s="8" t="s">
        <v>896</v>
      </c>
    </row>
    <row r="793" spans="3:5" x14ac:dyDescent="0.25">
      <c r="C793" s="8" t="str">
        <f t="shared" si="27"/>
        <v/>
      </c>
      <c r="D793" s="8" t="str">
        <f t="shared" ref="D793:D856" si="28">+MID(E793,7,100)</f>
        <v>TANGUA - NARIÑO</v>
      </c>
      <c r="E793" s="8" t="s">
        <v>897</v>
      </c>
    </row>
    <row r="794" spans="3:5" x14ac:dyDescent="0.25">
      <c r="C794" s="8" t="str">
        <f t="shared" si="27"/>
        <v/>
      </c>
      <c r="D794" s="8" t="str">
        <f t="shared" si="28"/>
        <v>TUMACO - NARIÑO</v>
      </c>
      <c r="E794" s="8" t="s">
        <v>898</v>
      </c>
    </row>
    <row r="795" spans="3:5" x14ac:dyDescent="0.25">
      <c r="C795" s="8" t="str">
        <f t="shared" si="27"/>
        <v/>
      </c>
      <c r="D795" s="8" t="str">
        <f t="shared" si="28"/>
        <v>TÚQUERRES - NARIÑO</v>
      </c>
      <c r="E795" s="8" t="s">
        <v>899</v>
      </c>
    </row>
    <row r="796" spans="3:5" x14ac:dyDescent="0.25">
      <c r="C796" s="8" t="str">
        <f t="shared" si="27"/>
        <v/>
      </c>
      <c r="D796" s="8" t="str">
        <f t="shared" si="28"/>
        <v>YACUANQUER - NARIÑO</v>
      </c>
      <c r="E796" s="8" t="s">
        <v>900</v>
      </c>
    </row>
    <row r="797" spans="3:5" x14ac:dyDescent="0.25">
      <c r="C797" s="8" t="str">
        <f t="shared" si="27"/>
        <v/>
      </c>
      <c r="D797" s="8" t="str">
        <f t="shared" si="28"/>
        <v>DEPARTAMENTO NORTE SANTANDER</v>
      </c>
      <c r="E797" s="8" t="s">
        <v>901</v>
      </c>
    </row>
    <row r="798" spans="3:5" x14ac:dyDescent="0.25">
      <c r="C798" s="8" t="str">
        <f t="shared" si="27"/>
        <v/>
      </c>
      <c r="D798" s="8" t="str">
        <f t="shared" si="28"/>
        <v>CÚCUTA - NORTE DE SANTANDER</v>
      </c>
      <c r="E798" s="8" t="s">
        <v>902</v>
      </c>
    </row>
    <row r="799" spans="3:5" x14ac:dyDescent="0.25">
      <c r="C799" s="8" t="str">
        <f t="shared" si="27"/>
        <v/>
      </c>
      <c r="D799" s="8" t="str">
        <f t="shared" si="28"/>
        <v>ÁBREGO - NORTE DE SANTANDER</v>
      </c>
      <c r="E799" s="8" t="s">
        <v>903</v>
      </c>
    </row>
    <row r="800" spans="3:5" x14ac:dyDescent="0.25">
      <c r="C800" s="8" t="str">
        <f t="shared" si="27"/>
        <v/>
      </c>
      <c r="D800" s="8" t="str">
        <f t="shared" si="28"/>
        <v>ARBOLEDAS - NORTE DE SANTANDER</v>
      </c>
      <c r="E800" s="8" t="s">
        <v>904</v>
      </c>
    </row>
    <row r="801" spans="3:5" x14ac:dyDescent="0.25">
      <c r="C801" s="8" t="str">
        <f t="shared" si="27"/>
        <v/>
      </c>
      <c r="D801" s="8" t="str">
        <f t="shared" si="28"/>
        <v>BOCHALEMA - NORTE DE SANTANDER</v>
      </c>
      <c r="E801" s="8" t="s">
        <v>905</v>
      </c>
    </row>
    <row r="802" spans="3:5" x14ac:dyDescent="0.25">
      <c r="C802" s="8" t="str">
        <f t="shared" si="27"/>
        <v/>
      </c>
      <c r="D802" s="8" t="str">
        <f t="shared" si="28"/>
        <v>BUCARASICA - NORTE DE SANTANDER</v>
      </c>
      <c r="E802" s="8" t="s">
        <v>906</v>
      </c>
    </row>
    <row r="803" spans="3:5" x14ac:dyDescent="0.25">
      <c r="C803" s="8" t="str">
        <f t="shared" si="27"/>
        <v/>
      </c>
      <c r="D803" s="8" t="str">
        <f t="shared" si="28"/>
        <v>CÁCOTA - NORTE DE SANTANDER</v>
      </c>
      <c r="E803" s="8" t="s">
        <v>907</v>
      </c>
    </row>
    <row r="804" spans="3:5" x14ac:dyDescent="0.25">
      <c r="C804" s="8" t="str">
        <f t="shared" si="27"/>
        <v/>
      </c>
      <c r="D804" s="8" t="str">
        <f t="shared" si="28"/>
        <v>CÁCHIRA - NORTE DE SANTANDER</v>
      </c>
      <c r="E804" s="8" t="s">
        <v>908</v>
      </c>
    </row>
    <row r="805" spans="3:5" x14ac:dyDescent="0.25">
      <c r="C805" s="8" t="str">
        <f t="shared" si="27"/>
        <v/>
      </c>
      <c r="D805" s="8" t="str">
        <f t="shared" si="28"/>
        <v>CHINÁCOTA - NORTE DE SANTANDER</v>
      </c>
      <c r="E805" s="8" t="s">
        <v>909</v>
      </c>
    </row>
    <row r="806" spans="3:5" x14ac:dyDescent="0.25">
      <c r="C806" s="8" t="str">
        <f t="shared" si="27"/>
        <v/>
      </c>
      <c r="D806" s="8" t="str">
        <f t="shared" si="28"/>
        <v>CHITAGÁ - NORTE DE SANTANDER</v>
      </c>
      <c r="E806" s="8" t="s">
        <v>910</v>
      </c>
    </row>
    <row r="807" spans="3:5" x14ac:dyDescent="0.25">
      <c r="C807" s="8" t="str">
        <f t="shared" si="27"/>
        <v/>
      </c>
      <c r="D807" s="8" t="str">
        <f t="shared" si="28"/>
        <v>CONVENCIÓN - NORTE DE SANTANDER</v>
      </c>
      <c r="E807" s="8" t="s">
        <v>911</v>
      </c>
    </row>
    <row r="808" spans="3:5" x14ac:dyDescent="0.25">
      <c r="C808" s="8" t="str">
        <f t="shared" si="27"/>
        <v/>
      </c>
      <c r="D808" s="8" t="str">
        <f t="shared" si="28"/>
        <v>CUCUTILLA - NORTE DE SANTANDER</v>
      </c>
      <c r="E808" s="8" t="s">
        <v>912</v>
      </c>
    </row>
    <row r="809" spans="3:5" x14ac:dyDescent="0.25">
      <c r="C809" s="8" t="str">
        <f t="shared" si="27"/>
        <v/>
      </c>
      <c r="D809" s="8" t="str">
        <f t="shared" si="28"/>
        <v>DURANIA - NORTE DE SANTANDER</v>
      </c>
      <c r="E809" s="8" t="s">
        <v>913</v>
      </c>
    </row>
    <row r="810" spans="3:5" x14ac:dyDescent="0.25">
      <c r="C810" s="8" t="str">
        <f t="shared" si="27"/>
        <v/>
      </c>
      <c r="D810" s="8" t="str">
        <f t="shared" si="28"/>
        <v>EL CARMEN - NORTE DE SANTANDER</v>
      </c>
      <c r="E810" s="8" t="s">
        <v>914</v>
      </c>
    </row>
    <row r="811" spans="3:5" x14ac:dyDescent="0.25">
      <c r="C811" s="8" t="str">
        <f t="shared" si="27"/>
        <v/>
      </c>
      <c r="D811" s="8" t="str">
        <f t="shared" si="28"/>
        <v>EL TARRA - NORTE DE SANTANDER</v>
      </c>
      <c r="E811" s="8" t="s">
        <v>915</v>
      </c>
    </row>
    <row r="812" spans="3:5" x14ac:dyDescent="0.25">
      <c r="C812" s="8" t="str">
        <f t="shared" si="27"/>
        <v/>
      </c>
      <c r="D812" s="8" t="str">
        <f t="shared" si="28"/>
        <v>EL ZULIA - NORTE DE SANTANDER</v>
      </c>
      <c r="E812" s="8" t="s">
        <v>916</v>
      </c>
    </row>
    <row r="813" spans="3:5" x14ac:dyDescent="0.25">
      <c r="C813" s="8" t="str">
        <f t="shared" si="27"/>
        <v/>
      </c>
      <c r="D813" s="8" t="str">
        <f t="shared" si="28"/>
        <v>GRAMALOTE - NORTE DE SANTANDER</v>
      </c>
      <c r="E813" s="8" t="s">
        <v>917</v>
      </c>
    </row>
    <row r="814" spans="3:5" x14ac:dyDescent="0.25">
      <c r="C814" s="8" t="str">
        <f t="shared" si="27"/>
        <v/>
      </c>
      <c r="D814" s="8" t="str">
        <f t="shared" si="28"/>
        <v>HACARÍ - NORTE DE SANTANDER</v>
      </c>
      <c r="E814" s="8" t="s">
        <v>918</v>
      </c>
    </row>
    <row r="815" spans="3:5" x14ac:dyDescent="0.25">
      <c r="C815" s="8" t="str">
        <f t="shared" si="27"/>
        <v/>
      </c>
      <c r="D815" s="8" t="str">
        <f t="shared" si="28"/>
        <v>HERRÁN - NORTE DE SANTANDER</v>
      </c>
      <c r="E815" s="8" t="s">
        <v>919</v>
      </c>
    </row>
    <row r="816" spans="3:5" x14ac:dyDescent="0.25">
      <c r="C816" s="8" t="str">
        <f t="shared" si="27"/>
        <v/>
      </c>
      <c r="D816" s="8" t="str">
        <f t="shared" si="28"/>
        <v>LABATECA - NORTE DE SANTANDER</v>
      </c>
      <c r="E816" s="8" t="s">
        <v>920</v>
      </c>
    </row>
    <row r="817" spans="3:5" x14ac:dyDescent="0.25">
      <c r="C817" s="8" t="str">
        <f t="shared" si="27"/>
        <v/>
      </c>
      <c r="D817" s="8" t="str">
        <f t="shared" si="28"/>
        <v>LA ESPERANZA - NORTE DE SANTANDER</v>
      </c>
      <c r="E817" s="8" t="s">
        <v>921</v>
      </c>
    </row>
    <row r="818" spans="3:5" x14ac:dyDescent="0.25">
      <c r="C818" s="8" t="str">
        <f t="shared" si="27"/>
        <v/>
      </c>
      <c r="D818" s="8" t="str">
        <f t="shared" si="28"/>
        <v>LA PLAYA - NORTE DE SANTANDER</v>
      </c>
      <c r="E818" s="8" t="s">
        <v>922</v>
      </c>
    </row>
    <row r="819" spans="3:5" x14ac:dyDescent="0.25">
      <c r="C819" s="8" t="str">
        <f t="shared" si="27"/>
        <v/>
      </c>
      <c r="D819" s="8" t="str">
        <f t="shared" si="28"/>
        <v>LOS PATIOS - NORTE DE SANTANDER</v>
      </c>
      <c r="E819" s="8" t="s">
        <v>923</v>
      </c>
    </row>
    <row r="820" spans="3:5" x14ac:dyDescent="0.25">
      <c r="C820" s="8" t="str">
        <f t="shared" si="27"/>
        <v/>
      </c>
      <c r="D820" s="8" t="str">
        <f t="shared" si="28"/>
        <v>LOURDES - NORTE DE SANTANDER</v>
      </c>
      <c r="E820" s="8" t="s">
        <v>924</v>
      </c>
    </row>
    <row r="821" spans="3:5" x14ac:dyDescent="0.25">
      <c r="C821" s="8" t="str">
        <f t="shared" si="27"/>
        <v/>
      </c>
      <c r="D821" s="8" t="str">
        <f t="shared" si="28"/>
        <v>MUTISCUA - NORTE DE SANTANDER</v>
      </c>
      <c r="E821" s="8" t="s">
        <v>925</v>
      </c>
    </row>
    <row r="822" spans="3:5" x14ac:dyDescent="0.25">
      <c r="C822" s="8" t="str">
        <f t="shared" si="27"/>
        <v/>
      </c>
      <c r="D822" s="8" t="str">
        <f t="shared" si="28"/>
        <v>OCAÑA - NORTE DE SANTANDER</v>
      </c>
      <c r="E822" s="8" t="s">
        <v>926</v>
      </c>
    </row>
    <row r="823" spans="3:5" x14ac:dyDescent="0.25">
      <c r="C823" s="8" t="str">
        <f t="shared" si="27"/>
        <v/>
      </c>
      <c r="D823" s="8" t="str">
        <f t="shared" si="28"/>
        <v>PAMPLONA - NORTE DE SANTANDER</v>
      </c>
      <c r="E823" s="8" t="s">
        <v>927</v>
      </c>
    </row>
    <row r="824" spans="3:5" x14ac:dyDescent="0.25">
      <c r="C824" s="8" t="str">
        <f t="shared" si="27"/>
        <v/>
      </c>
      <c r="D824" s="8" t="str">
        <f t="shared" si="28"/>
        <v>PAMPLONITA - NORTE DE SANTANDER</v>
      </c>
      <c r="E824" s="8" t="s">
        <v>928</v>
      </c>
    </row>
    <row r="825" spans="3:5" x14ac:dyDescent="0.25">
      <c r="C825" s="8" t="str">
        <f t="shared" si="27"/>
        <v/>
      </c>
      <c r="D825" s="8" t="str">
        <f t="shared" si="28"/>
        <v>PUERTO SANTANDER - NORTE DE SANTANDER</v>
      </c>
      <c r="E825" s="8" t="s">
        <v>929</v>
      </c>
    </row>
    <row r="826" spans="3:5" x14ac:dyDescent="0.25">
      <c r="C826" s="8" t="str">
        <f t="shared" si="27"/>
        <v/>
      </c>
      <c r="D826" s="8" t="str">
        <f t="shared" si="28"/>
        <v>RAGONVALIA - NORTE DE SANTANDER</v>
      </c>
      <c r="E826" s="8" t="s">
        <v>930</v>
      </c>
    </row>
    <row r="827" spans="3:5" x14ac:dyDescent="0.25">
      <c r="C827" s="8" t="str">
        <f t="shared" si="27"/>
        <v/>
      </c>
      <c r="D827" s="8" t="str">
        <f t="shared" si="28"/>
        <v>SALAZAR - NORTE DE SANTANDER</v>
      </c>
      <c r="E827" s="8" t="s">
        <v>931</v>
      </c>
    </row>
    <row r="828" spans="3:5" x14ac:dyDescent="0.25">
      <c r="C828" s="8" t="str">
        <f t="shared" si="27"/>
        <v/>
      </c>
      <c r="D828" s="8" t="str">
        <f t="shared" si="28"/>
        <v>SAN CALIXTO - NORTE DE SANTANDER</v>
      </c>
      <c r="E828" s="8" t="s">
        <v>932</v>
      </c>
    </row>
    <row r="829" spans="3:5" x14ac:dyDescent="0.25">
      <c r="C829" s="8" t="str">
        <f t="shared" si="27"/>
        <v/>
      </c>
      <c r="D829" s="8" t="str">
        <f t="shared" si="28"/>
        <v>SAN CAYETANO - NORTE DE SANTANDER</v>
      </c>
      <c r="E829" s="8" t="s">
        <v>933</v>
      </c>
    </row>
    <row r="830" spans="3:5" x14ac:dyDescent="0.25">
      <c r="C830" s="8" t="str">
        <f t="shared" si="27"/>
        <v/>
      </c>
      <c r="D830" s="8" t="str">
        <f t="shared" si="28"/>
        <v>SANTIAGO - NORTE DE SANTANDER</v>
      </c>
      <c r="E830" s="8" t="s">
        <v>934</v>
      </c>
    </row>
    <row r="831" spans="3:5" x14ac:dyDescent="0.25">
      <c r="C831" s="8" t="str">
        <f t="shared" si="27"/>
        <v/>
      </c>
      <c r="D831" s="8" t="str">
        <f t="shared" si="28"/>
        <v>SARDINATA - NORTE DE SANTANDER</v>
      </c>
      <c r="E831" s="8" t="s">
        <v>935</v>
      </c>
    </row>
    <row r="832" spans="3:5" x14ac:dyDescent="0.25">
      <c r="C832" s="8" t="str">
        <f t="shared" si="27"/>
        <v/>
      </c>
      <c r="D832" s="8" t="str">
        <f t="shared" si="28"/>
        <v>SILOS - NORTE DE SANTANDER</v>
      </c>
      <c r="E832" s="8" t="s">
        <v>936</v>
      </c>
    </row>
    <row r="833" spans="3:5" x14ac:dyDescent="0.25">
      <c r="C833" s="8" t="str">
        <f t="shared" si="27"/>
        <v/>
      </c>
      <c r="D833" s="8" t="str">
        <f t="shared" si="28"/>
        <v>TEORAMA - NORTE DE SANTANDER</v>
      </c>
      <c r="E833" s="8" t="s">
        <v>937</v>
      </c>
    </row>
    <row r="834" spans="3:5" x14ac:dyDescent="0.25">
      <c r="C834" s="8" t="str">
        <f t="shared" ref="C834:C898" si="29">+MID(B834,3,100)</f>
        <v/>
      </c>
      <c r="D834" s="8" t="str">
        <f t="shared" si="28"/>
        <v>TIBÚ - NORTE DE SANTANDER</v>
      </c>
      <c r="E834" s="8" t="s">
        <v>938</v>
      </c>
    </row>
    <row r="835" spans="3:5" x14ac:dyDescent="0.25">
      <c r="C835" s="8" t="str">
        <f t="shared" si="29"/>
        <v/>
      </c>
      <c r="D835" s="8" t="str">
        <f t="shared" si="28"/>
        <v>TOLEDO - NORTE DE SANTANDER</v>
      </c>
      <c r="E835" s="8" t="s">
        <v>939</v>
      </c>
    </row>
    <row r="836" spans="3:5" x14ac:dyDescent="0.25">
      <c r="C836" s="8" t="str">
        <f t="shared" si="29"/>
        <v/>
      </c>
      <c r="D836" s="8" t="str">
        <f t="shared" si="28"/>
        <v>VILLA CARO - NORTE DE SANTANDER</v>
      </c>
      <c r="E836" s="8" t="s">
        <v>940</v>
      </c>
    </row>
    <row r="837" spans="3:5" x14ac:dyDescent="0.25">
      <c r="C837" s="8" t="str">
        <f t="shared" si="29"/>
        <v/>
      </c>
      <c r="D837" s="8" t="str">
        <f t="shared" si="28"/>
        <v>VILLA DEL ROSARIO - NORTE DE SANTANDER</v>
      </c>
      <c r="E837" s="8" t="s">
        <v>941</v>
      </c>
    </row>
    <row r="838" spans="3:5" x14ac:dyDescent="0.25">
      <c r="C838" s="8" t="str">
        <f t="shared" si="29"/>
        <v/>
      </c>
      <c r="D838" s="8" t="str">
        <f t="shared" si="28"/>
        <v>DEPARTAMENTO QUINDÍO</v>
      </c>
      <c r="E838" s="8" t="s">
        <v>942</v>
      </c>
    </row>
    <row r="839" spans="3:5" x14ac:dyDescent="0.25">
      <c r="C839" s="8" t="str">
        <f t="shared" si="29"/>
        <v/>
      </c>
      <c r="D839" s="8" t="str">
        <f t="shared" si="28"/>
        <v>ARMENIA - QUINDÍO</v>
      </c>
      <c r="E839" s="8" t="s">
        <v>943</v>
      </c>
    </row>
    <row r="840" spans="3:5" x14ac:dyDescent="0.25">
      <c r="C840" s="8" t="str">
        <f t="shared" si="29"/>
        <v/>
      </c>
      <c r="D840" s="8" t="str">
        <f t="shared" si="28"/>
        <v>BUENAVISTA - QUINDÍO</v>
      </c>
      <c r="E840" s="8" t="s">
        <v>944</v>
      </c>
    </row>
    <row r="841" spans="3:5" x14ac:dyDescent="0.25">
      <c r="C841" s="8" t="str">
        <f t="shared" si="29"/>
        <v/>
      </c>
      <c r="D841" s="8" t="str">
        <f t="shared" si="28"/>
        <v>CALARCÁ - QUINDÍO</v>
      </c>
      <c r="E841" s="8" t="s">
        <v>945</v>
      </c>
    </row>
    <row r="842" spans="3:5" x14ac:dyDescent="0.25">
      <c r="C842" s="8" t="str">
        <f t="shared" si="29"/>
        <v/>
      </c>
      <c r="D842" s="8" t="str">
        <f t="shared" si="28"/>
        <v>CIRCASIA - QUINDÍO</v>
      </c>
      <c r="E842" s="8" t="s">
        <v>946</v>
      </c>
    </row>
    <row r="843" spans="3:5" x14ac:dyDescent="0.25">
      <c r="C843" s="8" t="str">
        <f t="shared" si="29"/>
        <v/>
      </c>
      <c r="D843" s="8" t="str">
        <f t="shared" si="28"/>
        <v>CÓRDOBA - QUINDÍO</v>
      </c>
      <c r="E843" s="8" t="s">
        <v>947</v>
      </c>
    </row>
    <row r="844" spans="3:5" x14ac:dyDescent="0.25">
      <c r="C844" s="8" t="str">
        <f t="shared" si="29"/>
        <v/>
      </c>
      <c r="D844" s="8" t="str">
        <f t="shared" si="28"/>
        <v>FILANDIA - QUINDÍO</v>
      </c>
      <c r="E844" s="8" t="s">
        <v>948</v>
      </c>
    </row>
    <row r="845" spans="3:5" x14ac:dyDescent="0.25">
      <c r="C845" s="8" t="str">
        <f t="shared" si="29"/>
        <v/>
      </c>
      <c r="D845" s="8" t="str">
        <f t="shared" si="28"/>
        <v>GÉNOVA - QUINDÍO</v>
      </c>
      <c r="E845" s="8" t="s">
        <v>949</v>
      </c>
    </row>
    <row r="846" spans="3:5" x14ac:dyDescent="0.25">
      <c r="C846" s="8" t="str">
        <f t="shared" si="29"/>
        <v/>
      </c>
      <c r="D846" s="8" t="str">
        <f t="shared" si="28"/>
        <v>LA TEBAIDA - QUINDÍO</v>
      </c>
      <c r="E846" s="8" t="s">
        <v>950</v>
      </c>
    </row>
    <row r="847" spans="3:5" x14ac:dyDescent="0.25">
      <c r="C847" s="8" t="str">
        <f t="shared" si="29"/>
        <v/>
      </c>
      <c r="D847" s="8" t="str">
        <f t="shared" si="28"/>
        <v>MONTENEGRO - QUINDÍO</v>
      </c>
      <c r="E847" s="8" t="s">
        <v>951</v>
      </c>
    </row>
    <row r="848" spans="3:5" x14ac:dyDescent="0.25">
      <c r="C848" s="8" t="str">
        <f t="shared" si="29"/>
        <v/>
      </c>
      <c r="D848" s="8" t="str">
        <f t="shared" si="28"/>
        <v>PIJAO - QUINDÍO</v>
      </c>
      <c r="E848" s="8" t="s">
        <v>952</v>
      </c>
    </row>
    <row r="849" spans="3:5" x14ac:dyDescent="0.25">
      <c r="C849" s="8" t="str">
        <f t="shared" si="29"/>
        <v/>
      </c>
      <c r="D849" s="8" t="str">
        <f t="shared" si="28"/>
        <v>QUIMBAYA - QUINDÍO</v>
      </c>
      <c r="E849" s="8" t="s">
        <v>953</v>
      </c>
    </row>
    <row r="850" spans="3:5" x14ac:dyDescent="0.25">
      <c r="C850" s="8" t="str">
        <f t="shared" si="29"/>
        <v/>
      </c>
      <c r="D850" s="8" t="str">
        <f t="shared" si="28"/>
        <v>SALENTO - QUINDÍO</v>
      </c>
      <c r="E850" s="8" t="s">
        <v>954</v>
      </c>
    </row>
    <row r="851" spans="3:5" x14ac:dyDescent="0.25">
      <c r="C851" s="8" t="str">
        <f t="shared" si="29"/>
        <v/>
      </c>
      <c r="D851" s="8" t="str">
        <f t="shared" si="28"/>
        <v>DEPARTAMENTO RISARALDA</v>
      </c>
      <c r="E851" s="8" t="s">
        <v>955</v>
      </c>
    </row>
    <row r="852" spans="3:5" x14ac:dyDescent="0.25">
      <c r="C852" s="8" t="str">
        <f t="shared" si="29"/>
        <v/>
      </c>
      <c r="D852" s="8" t="str">
        <f t="shared" si="28"/>
        <v>PEREIRA - RISARALDA</v>
      </c>
      <c r="E852" s="8" t="s">
        <v>956</v>
      </c>
    </row>
    <row r="853" spans="3:5" x14ac:dyDescent="0.25">
      <c r="C853" s="8" t="str">
        <f t="shared" si="29"/>
        <v/>
      </c>
      <c r="D853" s="8" t="str">
        <f t="shared" si="28"/>
        <v>APÍA - RISARALDA</v>
      </c>
      <c r="E853" s="8" t="s">
        <v>957</v>
      </c>
    </row>
    <row r="854" spans="3:5" x14ac:dyDescent="0.25">
      <c r="C854" s="8" t="str">
        <f t="shared" si="29"/>
        <v/>
      </c>
      <c r="D854" s="8" t="str">
        <f t="shared" si="28"/>
        <v>BALBOA - RISARALDA</v>
      </c>
      <c r="E854" s="8" t="s">
        <v>958</v>
      </c>
    </row>
    <row r="855" spans="3:5" x14ac:dyDescent="0.25">
      <c r="C855" s="8" t="str">
        <f t="shared" si="29"/>
        <v/>
      </c>
      <c r="D855" s="8" t="str">
        <f t="shared" si="28"/>
        <v>BELÉN DE UMBRÍA - RISARALDA</v>
      </c>
      <c r="E855" s="8" t="s">
        <v>959</v>
      </c>
    </row>
    <row r="856" spans="3:5" x14ac:dyDescent="0.25">
      <c r="C856" s="8" t="str">
        <f t="shared" si="29"/>
        <v/>
      </c>
      <c r="D856" s="8" t="str">
        <f t="shared" si="28"/>
        <v>DOSQUEBRADAS - RISARALDA</v>
      </c>
      <c r="E856" s="8" t="s">
        <v>960</v>
      </c>
    </row>
    <row r="857" spans="3:5" x14ac:dyDescent="0.25">
      <c r="C857" s="8" t="str">
        <f t="shared" si="29"/>
        <v/>
      </c>
      <c r="D857" s="8" t="str">
        <f t="shared" ref="D857:D921" si="30">+MID(E857,7,100)</f>
        <v>GUÁTICA - RISARALDA</v>
      </c>
      <c r="E857" s="8" t="s">
        <v>961</v>
      </c>
    </row>
    <row r="858" spans="3:5" x14ac:dyDescent="0.25">
      <c r="C858" s="8" t="str">
        <f t="shared" si="29"/>
        <v/>
      </c>
      <c r="D858" s="8" t="str">
        <f t="shared" si="30"/>
        <v>LA CELIA - RISARALDA</v>
      </c>
      <c r="E858" s="8" t="s">
        <v>962</v>
      </c>
    </row>
    <row r="859" spans="3:5" x14ac:dyDescent="0.25">
      <c r="C859" s="8" t="str">
        <f t="shared" si="29"/>
        <v/>
      </c>
      <c r="D859" s="8" t="str">
        <f t="shared" si="30"/>
        <v>LA VIRGINIA - RISARALDA</v>
      </c>
      <c r="E859" s="8" t="s">
        <v>963</v>
      </c>
    </row>
    <row r="860" spans="3:5" x14ac:dyDescent="0.25">
      <c r="C860" s="8" t="str">
        <f t="shared" si="29"/>
        <v/>
      </c>
      <c r="D860" s="8" t="str">
        <f t="shared" si="30"/>
        <v>MARSELLA - RISARALDA</v>
      </c>
      <c r="E860" s="8" t="s">
        <v>964</v>
      </c>
    </row>
    <row r="861" spans="3:5" x14ac:dyDescent="0.25">
      <c r="C861" s="8" t="str">
        <f t="shared" si="29"/>
        <v/>
      </c>
      <c r="D861" s="8" t="str">
        <f t="shared" si="30"/>
        <v>MISTRATÓ - RISARALDA</v>
      </c>
      <c r="E861" s="8" t="s">
        <v>965</v>
      </c>
    </row>
    <row r="862" spans="3:5" x14ac:dyDescent="0.25">
      <c r="C862" s="8" t="str">
        <f t="shared" si="29"/>
        <v/>
      </c>
      <c r="D862" s="8" t="str">
        <f t="shared" si="30"/>
        <v>PUEBLO RICO - RISARALDA</v>
      </c>
      <c r="E862" s="8" t="s">
        <v>966</v>
      </c>
    </row>
    <row r="863" spans="3:5" x14ac:dyDescent="0.25">
      <c r="C863" s="8" t="str">
        <f t="shared" si="29"/>
        <v/>
      </c>
      <c r="D863" s="8" t="str">
        <f t="shared" si="30"/>
        <v>QUINCHÍA - RISARALDA</v>
      </c>
      <c r="E863" s="8" t="s">
        <v>967</v>
      </c>
    </row>
    <row r="864" spans="3:5" x14ac:dyDescent="0.25">
      <c r="C864" s="8" t="str">
        <f t="shared" si="29"/>
        <v/>
      </c>
      <c r="D864" s="8" t="str">
        <f t="shared" si="30"/>
        <v>SANTA ROSA DE CABAL - RISARALDA</v>
      </c>
      <c r="E864" s="8" t="s">
        <v>968</v>
      </c>
    </row>
    <row r="865" spans="3:5" x14ac:dyDescent="0.25">
      <c r="C865" s="8" t="str">
        <f t="shared" si="29"/>
        <v/>
      </c>
      <c r="D865" s="8" t="str">
        <f t="shared" si="30"/>
        <v>SANTUARIO - RISARALDA</v>
      </c>
      <c r="E865" s="8" t="s">
        <v>969</v>
      </c>
    </row>
    <row r="866" spans="3:5" x14ac:dyDescent="0.25">
      <c r="C866" s="8" t="str">
        <f t="shared" si="29"/>
        <v/>
      </c>
      <c r="D866" s="8" t="str">
        <f t="shared" si="30"/>
        <v>DEPARTAMENTO SANTANDER</v>
      </c>
      <c r="E866" s="8" t="s">
        <v>970</v>
      </c>
    </row>
    <row r="867" spans="3:5" x14ac:dyDescent="0.25">
      <c r="C867" s="8" t="str">
        <f t="shared" si="29"/>
        <v/>
      </c>
      <c r="D867" s="8" t="str">
        <f t="shared" si="30"/>
        <v>BUCARAMANGA - SANTANDER</v>
      </c>
      <c r="E867" s="8" t="s">
        <v>971</v>
      </c>
    </row>
    <row r="868" spans="3:5" x14ac:dyDescent="0.25">
      <c r="C868" s="8" t="str">
        <f t="shared" si="29"/>
        <v/>
      </c>
      <c r="D868" s="8" t="str">
        <f t="shared" si="30"/>
        <v>AGUADA - SANTANDER</v>
      </c>
      <c r="E868" s="8" t="s">
        <v>972</v>
      </c>
    </row>
    <row r="869" spans="3:5" x14ac:dyDescent="0.25">
      <c r="C869" s="8" t="str">
        <f t="shared" si="29"/>
        <v/>
      </c>
      <c r="D869" s="8" t="str">
        <f t="shared" si="30"/>
        <v>ALBANIA - SANTANDER</v>
      </c>
      <c r="E869" s="8" t="s">
        <v>973</v>
      </c>
    </row>
    <row r="870" spans="3:5" x14ac:dyDescent="0.25">
      <c r="C870" s="8" t="str">
        <f t="shared" si="29"/>
        <v/>
      </c>
      <c r="D870" s="8" t="str">
        <f t="shared" si="30"/>
        <v>ARATOCA - SANTANDER</v>
      </c>
      <c r="E870" s="8" t="s">
        <v>974</v>
      </c>
    </row>
    <row r="871" spans="3:5" x14ac:dyDescent="0.25">
      <c r="C871" s="8" t="str">
        <f t="shared" si="29"/>
        <v/>
      </c>
      <c r="D871" s="8" t="str">
        <f t="shared" si="30"/>
        <v>BARBOSA - SANTANDER</v>
      </c>
      <c r="E871" s="8" t="s">
        <v>975</v>
      </c>
    </row>
    <row r="872" spans="3:5" x14ac:dyDescent="0.25">
      <c r="C872" s="8" t="str">
        <f t="shared" si="29"/>
        <v/>
      </c>
      <c r="D872" s="8" t="str">
        <f t="shared" si="30"/>
        <v>BARICHARA - SANTANDER</v>
      </c>
      <c r="E872" s="8" t="s">
        <v>976</v>
      </c>
    </row>
    <row r="873" spans="3:5" x14ac:dyDescent="0.25">
      <c r="C873" s="8" t="str">
        <f t="shared" si="29"/>
        <v/>
      </c>
      <c r="D873" s="8" t="str">
        <f t="shared" si="30"/>
        <v>BARRANCABERMEJA - SANTANDER</v>
      </c>
      <c r="E873" s="8" t="s">
        <v>977</v>
      </c>
    </row>
    <row r="874" spans="3:5" x14ac:dyDescent="0.25">
      <c r="C874" s="8" t="str">
        <f t="shared" si="29"/>
        <v/>
      </c>
      <c r="D874" s="8" t="str">
        <f t="shared" si="30"/>
        <v>BETULIA - SANTANDER</v>
      </c>
      <c r="E874" s="8" t="s">
        <v>978</v>
      </c>
    </row>
    <row r="875" spans="3:5" x14ac:dyDescent="0.25">
      <c r="C875" s="8" t="str">
        <f t="shared" si="29"/>
        <v/>
      </c>
      <c r="D875" s="8" t="str">
        <f t="shared" si="30"/>
        <v>BOLÍVAR - SANTANDER</v>
      </c>
      <c r="E875" s="8" t="s">
        <v>979</v>
      </c>
    </row>
    <row r="876" spans="3:5" x14ac:dyDescent="0.25">
      <c r="C876" s="8" t="str">
        <f t="shared" si="29"/>
        <v/>
      </c>
      <c r="D876" s="8" t="str">
        <f t="shared" si="30"/>
        <v>CABRERA - SANTANDER</v>
      </c>
      <c r="E876" s="8" t="s">
        <v>980</v>
      </c>
    </row>
    <row r="877" spans="3:5" x14ac:dyDescent="0.25">
      <c r="C877" s="8" t="str">
        <f t="shared" si="29"/>
        <v/>
      </c>
      <c r="D877" s="8" t="str">
        <f t="shared" si="30"/>
        <v>CALIFORNIA - SANTANDER</v>
      </c>
      <c r="E877" s="8" t="s">
        <v>981</v>
      </c>
    </row>
    <row r="878" spans="3:5" x14ac:dyDescent="0.25">
      <c r="C878" s="8" t="str">
        <f t="shared" si="29"/>
        <v/>
      </c>
      <c r="D878" s="8" t="str">
        <f t="shared" si="30"/>
        <v>CAPITANEJO - SANTANDER</v>
      </c>
      <c r="E878" s="8" t="s">
        <v>982</v>
      </c>
    </row>
    <row r="879" spans="3:5" x14ac:dyDescent="0.25">
      <c r="C879" s="8" t="str">
        <f t="shared" si="29"/>
        <v/>
      </c>
      <c r="D879" s="8" t="str">
        <f t="shared" si="30"/>
        <v>CARCASÍ - SANTANDER</v>
      </c>
      <c r="E879" s="8" t="s">
        <v>983</v>
      </c>
    </row>
    <row r="880" spans="3:5" x14ac:dyDescent="0.25">
      <c r="C880" s="8" t="str">
        <f t="shared" si="29"/>
        <v/>
      </c>
      <c r="D880" s="8" t="str">
        <f t="shared" si="30"/>
        <v>CEPITÁ - SANTANDER</v>
      </c>
      <c r="E880" s="8" t="s">
        <v>984</v>
      </c>
    </row>
    <row r="881" spans="3:5" x14ac:dyDescent="0.25">
      <c r="C881" s="8" t="str">
        <f t="shared" si="29"/>
        <v/>
      </c>
      <c r="D881" s="8" t="str">
        <f t="shared" si="30"/>
        <v>CERRITO - SANTANDER</v>
      </c>
      <c r="E881" s="8" t="s">
        <v>985</v>
      </c>
    </row>
    <row r="882" spans="3:5" x14ac:dyDescent="0.25">
      <c r="C882" s="8" t="str">
        <f t="shared" si="29"/>
        <v/>
      </c>
      <c r="D882" s="8" t="str">
        <f t="shared" si="30"/>
        <v>CHARALÁ - SANTANDER</v>
      </c>
      <c r="E882" s="8" t="s">
        <v>986</v>
      </c>
    </row>
    <row r="883" spans="3:5" x14ac:dyDescent="0.25">
      <c r="C883" s="8" t="str">
        <f t="shared" si="29"/>
        <v/>
      </c>
      <c r="D883" s="8" t="str">
        <f t="shared" si="30"/>
        <v>CHARTA - SANTANDER</v>
      </c>
      <c r="E883" s="8" t="s">
        <v>987</v>
      </c>
    </row>
    <row r="884" spans="3:5" x14ac:dyDescent="0.25">
      <c r="C884" s="8" t="str">
        <f t="shared" si="29"/>
        <v/>
      </c>
      <c r="D884" s="8" t="str">
        <f t="shared" si="30"/>
        <v>CHIMA - SANTANDER</v>
      </c>
      <c r="E884" s="8" t="s">
        <v>988</v>
      </c>
    </row>
    <row r="885" spans="3:5" x14ac:dyDescent="0.25">
      <c r="C885" s="8" t="str">
        <f t="shared" si="29"/>
        <v/>
      </c>
      <c r="D885" s="8" t="str">
        <f t="shared" si="30"/>
        <v>CHIPATÁ - SANTANDER</v>
      </c>
      <c r="E885" s="8" t="s">
        <v>989</v>
      </c>
    </row>
    <row r="886" spans="3:5" x14ac:dyDescent="0.25">
      <c r="C886" s="8" t="str">
        <f t="shared" si="29"/>
        <v/>
      </c>
      <c r="D886" s="8" t="str">
        <f t="shared" si="30"/>
        <v>CIMITARRA - SANTANDER</v>
      </c>
      <c r="E886" s="8" t="s">
        <v>990</v>
      </c>
    </row>
    <row r="887" spans="3:5" x14ac:dyDescent="0.25">
      <c r="C887" s="8" t="str">
        <f t="shared" si="29"/>
        <v/>
      </c>
      <c r="D887" s="8" t="str">
        <f t="shared" si="30"/>
        <v>CONCEPCIÓN - SANTANDER</v>
      </c>
      <c r="E887" s="8" t="s">
        <v>991</v>
      </c>
    </row>
    <row r="888" spans="3:5" x14ac:dyDescent="0.25">
      <c r="C888" s="8" t="str">
        <f t="shared" si="29"/>
        <v/>
      </c>
      <c r="D888" s="8" t="str">
        <f t="shared" si="30"/>
        <v>CONFINES - SANTANDER</v>
      </c>
      <c r="E888" s="8" t="s">
        <v>992</v>
      </c>
    </row>
    <row r="889" spans="3:5" x14ac:dyDescent="0.25">
      <c r="C889" s="8" t="str">
        <f t="shared" si="29"/>
        <v/>
      </c>
      <c r="D889" s="8" t="str">
        <f t="shared" si="30"/>
        <v>CONTRATACIÓN - SANTANDER</v>
      </c>
      <c r="E889" s="8" t="s">
        <v>993</v>
      </c>
    </row>
    <row r="890" spans="3:5" x14ac:dyDescent="0.25">
      <c r="C890" s="8" t="str">
        <f t="shared" si="29"/>
        <v/>
      </c>
      <c r="D890" s="8" t="str">
        <f t="shared" si="30"/>
        <v>COROMORO - SANTANDER</v>
      </c>
      <c r="E890" s="8" t="s">
        <v>994</v>
      </c>
    </row>
    <row r="891" spans="3:5" x14ac:dyDescent="0.25">
      <c r="C891" s="8" t="str">
        <f t="shared" si="29"/>
        <v/>
      </c>
      <c r="D891" s="8" t="str">
        <f t="shared" si="30"/>
        <v>CURITÍ - SANTANDER</v>
      </c>
      <c r="E891" s="8" t="s">
        <v>995</v>
      </c>
    </row>
    <row r="892" spans="3:5" x14ac:dyDescent="0.25">
      <c r="C892" s="8" t="str">
        <f t="shared" si="29"/>
        <v/>
      </c>
      <c r="D892" s="8" t="str">
        <f t="shared" si="30"/>
        <v>EL CARMEN - SANTANDER</v>
      </c>
      <c r="E892" s="8" t="s">
        <v>996</v>
      </c>
    </row>
    <row r="893" spans="3:5" x14ac:dyDescent="0.25">
      <c r="C893" s="8" t="str">
        <f t="shared" si="29"/>
        <v/>
      </c>
      <c r="D893" s="8" t="str">
        <f t="shared" si="30"/>
        <v>EL CARMEN DE CHUCURÍ - SANTANDER</v>
      </c>
      <c r="E893" s="9" t="s">
        <v>1496</v>
      </c>
    </row>
    <row r="894" spans="3:5" x14ac:dyDescent="0.25">
      <c r="C894" s="8" t="str">
        <f t="shared" si="29"/>
        <v/>
      </c>
      <c r="D894" s="8" t="str">
        <f t="shared" si="30"/>
        <v>EL GUACAMAYO - SANTANDER</v>
      </c>
      <c r="E894" s="8" t="s">
        <v>997</v>
      </c>
    </row>
    <row r="895" spans="3:5" x14ac:dyDescent="0.25">
      <c r="C895" s="8" t="str">
        <f t="shared" si="29"/>
        <v/>
      </c>
      <c r="D895" s="8" t="str">
        <f t="shared" si="30"/>
        <v>EL PEÑÓN - SANTANDER</v>
      </c>
      <c r="E895" s="8" t="s">
        <v>998</v>
      </c>
    </row>
    <row r="896" spans="3:5" x14ac:dyDescent="0.25">
      <c r="C896" s="8" t="str">
        <f t="shared" si="29"/>
        <v/>
      </c>
      <c r="D896" s="8" t="str">
        <f t="shared" si="30"/>
        <v>EL PLAYÓN - SANTANDER</v>
      </c>
      <c r="E896" s="8" t="s">
        <v>999</v>
      </c>
    </row>
    <row r="897" spans="3:5" x14ac:dyDescent="0.25">
      <c r="C897" s="8" t="str">
        <f t="shared" si="29"/>
        <v/>
      </c>
      <c r="D897" s="8" t="str">
        <f t="shared" si="30"/>
        <v>ENCINO - SANTANDER</v>
      </c>
      <c r="E897" s="8" t="s">
        <v>1000</v>
      </c>
    </row>
    <row r="898" spans="3:5" x14ac:dyDescent="0.25">
      <c r="C898" s="8" t="str">
        <f t="shared" si="29"/>
        <v/>
      </c>
      <c r="D898" s="8" t="str">
        <f t="shared" si="30"/>
        <v>ENCISO - SANTANDER</v>
      </c>
      <c r="E898" s="8" t="s">
        <v>1001</v>
      </c>
    </row>
    <row r="899" spans="3:5" x14ac:dyDescent="0.25">
      <c r="C899" s="8" t="str">
        <f t="shared" ref="C899:C962" si="31">+MID(B899,3,100)</f>
        <v/>
      </c>
      <c r="D899" s="8" t="str">
        <f t="shared" si="30"/>
        <v>FLORIÁN - SANTANDER</v>
      </c>
      <c r="E899" s="8" t="s">
        <v>1002</v>
      </c>
    </row>
    <row r="900" spans="3:5" x14ac:dyDescent="0.25">
      <c r="C900" s="8" t="str">
        <f t="shared" si="31"/>
        <v/>
      </c>
      <c r="D900" s="8" t="str">
        <f t="shared" si="30"/>
        <v>FLORIDABLANCA - SANTANDER</v>
      </c>
      <c r="E900" s="8" t="s">
        <v>1003</v>
      </c>
    </row>
    <row r="901" spans="3:5" x14ac:dyDescent="0.25">
      <c r="C901" s="8" t="str">
        <f t="shared" si="31"/>
        <v/>
      </c>
      <c r="D901" s="8" t="str">
        <f t="shared" si="30"/>
        <v>GALÁN - SANTANDER</v>
      </c>
      <c r="E901" s="8" t="s">
        <v>1004</v>
      </c>
    </row>
    <row r="902" spans="3:5" x14ac:dyDescent="0.25">
      <c r="C902" s="8" t="str">
        <f t="shared" si="31"/>
        <v/>
      </c>
      <c r="D902" s="8" t="str">
        <f t="shared" si="30"/>
        <v>GÁMBITA - SANTANDER</v>
      </c>
      <c r="E902" s="8" t="s">
        <v>1005</v>
      </c>
    </row>
    <row r="903" spans="3:5" x14ac:dyDescent="0.25">
      <c r="C903" s="8" t="str">
        <f t="shared" si="31"/>
        <v/>
      </c>
      <c r="D903" s="8" t="str">
        <f t="shared" si="30"/>
        <v>GIRÓN - SANTANDER</v>
      </c>
      <c r="E903" s="8" t="s">
        <v>1006</v>
      </c>
    </row>
    <row r="904" spans="3:5" x14ac:dyDescent="0.25">
      <c r="C904" s="8" t="str">
        <f t="shared" si="31"/>
        <v/>
      </c>
      <c r="D904" s="8" t="str">
        <f t="shared" si="30"/>
        <v>GUACA - SANTANDER</v>
      </c>
      <c r="E904" s="8" t="s">
        <v>1007</v>
      </c>
    </row>
    <row r="905" spans="3:5" x14ac:dyDescent="0.25">
      <c r="C905" s="8" t="str">
        <f t="shared" si="31"/>
        <v/>
      </c>
      <c r="D905" s="8" t="str">
        <f t="shared" si="30"/>
        <v>GUADALUPE - SANTANDER</v>
      </c>
      <c r="E905" s="8" t="s">
        <v>1008</v>
      </c>
    </row>
    <row r="906" spans="3:5" x14ac:dyDescent="0.25">
      <c r="C906" s="8" t="str">
        <f t="shared" si="31"/>
        <v/>
      </c>
      <c r="D906" s="8" t="str">
        <f t="shared" si="30"/>
        <v>GUAPOTÁ - SANTANDER</v>
      </c>
      <c r="E906" s="8" t="s">
        <v>1009</v>
      </c>
    </row>
    <row r="907" spans="3:5" x14ac:dyDescent="0.25">
      <c r="C907" s="8" t="str">
        <f t="shared" si="31"/>
        <v/>
      </c>
      <c r="D907" s="8" t="str">
        <f t="shared" si="30"/>
        <v>GUAVATÁ - SANTANDER</v>
      </c>
      <c r="E907" s="8" t="s">
        <v>1010</v>
      </c>
    </row>
    <row r="908" spans="3:5" x14ac:dyDescent="0.25">
      <c r="C908" s="8" t="str">
        <f t="shared" si="31"/>
        <v/>
      </c>
      <c r="D908" s="8" t="str">
        <f t="shared" si="30"/>
        <v>GÜEPSA - SANTANDER</v>
      </c>
      <c r="E908" s="8" t="s">
        <v>1011</v>
      </c>
    </row>
    <row r="909" spans="3:5" x14ac:dyDescent="0.25">
      <c r="C909" s="8" t="str">
        <f t="shared" si="31"/>
        <v/>
      </c>
      <c r="D909" s="8" t="str">
        <f t="shared" si="30"/>
        <v>HATO - SANTANDER</v>
      </c>
      <c r="E909" s="8" t="s">
        <v>1012</v>
      </c>
    </row>
    <row r="910" spans="3:5" x14ac:dyDescent="0.25">
      <c r="C910" s="8" t="str">
        <f t="shared" si="31"/>
        <v/>
      </c>
      <c r="D910" s="8" t="str">
        <f t="shared" si="30"/>
        <v>JESÚS MARÍA - SANTANDER</v>
      </c>
      <c r="E910" s="8" t="s">
        <v>1013</v>
      </c>
    </row>
    <row r="911" spans="3:5" x14ac:dyDescent="0.25">
      <c r="C911" s="8" t="str">
        <f t="shared" si="31"/>
        <v/>
      </c>
      <c r="D911" s="8" t="str">
        <f t="shared" si="30"/>
        <v>JORDÁN - SANTANDER</v>
      </c>
      <c r="E911" s="8" t="s">
        <v>1014</v>
      </c>
    </row>
    <row r="912" spans="3:5" x14ac:dyDescent="0.25">
      <c r="C912" s="8" t="str">
        <f t="shared" si="31"/>
        <v/>
      </c>
      <c r="D912" s="8" t="str">
        <f t="shared" si="30"/>
        <v>LA BELLEZA - SANTANDER</v>
      </c>
      <c r="E912" s="8" t="s">
        <v>1015</v>
      </c>
    </row>
    <row r="913" spans="3:5" x14ac:dyDescent="0.25">
      <c r="C913" s="8" t="str">
        <f t="shared" si="31"/>
        <v/>
      </c>
      <c r="D913" s="8" t="str">
        <f t="shared" si="30"/>
        <v>LANDÁZURI - SANTANDER</v>
      </c>
      <c r="E913" s="8" t="s">
        <v>1016</v>
      </c>
    </row>
    <row r="914" spans="3:5" x14ac:dyDescent="0.25">
      <c r="C914" s="8" t="str">
        <f t="shared" si="31"/>
        <v/>
      </c>
      <c r="D914" s="8" t="str">
        <f t="shared" si="30"/>
        <v>LA PAZ - SANTANDER</v>
      </c>
      <c r="E914" s="8" t="s">
        <v>1017</v>
      </c>
    </row>
    <row r="915" spans="3:5" x14ac:dyDescent="0.25">
      <c r="C915" s="8" t="str">
        <f t="shared" si="31"/>
        <v/>
      </c>
      <c r="D915" s="8" t="str">
        <f t="shared" si="30"/>
        <v>LEBRIJA - SANTANDER</v>
      </c>
      <c r="E915" s="8" t="s">
        <v>1018</v>
      </c>
    </row>
    <row r="916" spans="3:5" x14ac:dyDescent="0.25">
      <c r="C916" s="8" t="str">
        <f t="shared" si="31"/>
        <v/>
      </c>
      <c r="D916" s="8" t="str">
        <f t="shared" si="30"/>
        <v>LOS SANTOS - SANTANDER</v>
      </c>
      <c r="E916" s="8" t="s">
        <v>1019</v>
      </c>
    </row>
    <row r="917" spans="3:5" x14ac:dyDescent="0.25">
      <c r="C917" s="8" t="str">
        <f t="shared" si="31"/>
        <v/>
      </c>
      <c r="D917" s="8" t="str">
        <f t="shared" si="30"/>
        <v>MACARAVITA - SANTANDER</v>
      </c>
      <c r="E917" s="8" t="s">
        <v>1020</v>
      </c>
    </row>
    <row r="918" spans="3:5" x14ac:dyDescent="0.25">
      <c r="C918" s="8" t="str">
        <f t="shared" si="31"/>
        <v/>
      </c>
      <c r="D918" s="8" t="str">
        <f t="shared" si="30"/>
        <v>MÁLAGA - SANTANDER</v>
      </c>
      <c r="E918" s="8" t="s">
        <v>1021</v>
      </c>
    </row>
    <row r="919" spans="3:5" x14ac:dyDescent="0.25">
      <c r="C919" s="8" t="str">
        <f t="shared" si="31"/>
        <v/>
      </c>
      <c r="D919" s="8" t="str">
        <f t="shared" si="30"/>
        <v>MATANZA - SANTANDER</v>
      </c>
      <c r="E919" s="8" t="s">
        <v>1022</v>
      </c>
    </row>
    <row r="920" spans="3:5" x14ac:dyDescent="0.25">
      <c r="C920" s="8" t="str">
        <f t="shared" si="31"/>
        <v/>
      </c>
      <c r="D920" s="8" t="str">
        <f t="shared" si="30"/>
        <v>MOGOTES - SANTANDER</v>
      </c>
      <c r="E920" s="8" t="s">
        <v>1023</v>
      </c>
    </row>
    <row r="921" spans="3:5" x14ac:dyDescent="0.25">
      <c r="C921" s="8" t="str">
        <f t="shared" si="31"/>
        <v/>
      </c>
      <c r="D921" s="8" t="str">
        <f t="shared" si="30"/>
        <v>MOLAGAVITA - SANTANDER</v>
      </c>
      <c r="E921" s="8" t="s">
        <v>1024</v>
      </c>
    </row>
    <row r="922" spans="3:5" x14ac:dyDescent="0.25">
      <c r="C922" s="8" t="str">
        <f t="shared" si="31"/>
        <v/>
      </c>
      <c r="D922" s="8" t="str">
        <f t="shared" ref="D922:D985" si="32">+MID(E922,7,100)</f>
        <v>OCAMONTE - SANTANDER</v>
      </c>
      <c r="E922" s="8" t="s">
        <v>1025</v>
      </c>
    </row>
    <row r="923" spans="3:5" x14ac:dyDescent="0.25">
      <c r="C923" s="8" t="str">
        <f t="shared" si="31"/>
        <v/>
      </c>
      <c r="D923" s="8" t="str">
        <f t="shared" si="32"/>
        <v>OIBA - SANTANDER</v>
      </c>
      <c r="E923" s="8" t="s">
        <v>1026</v>
      </c>
    </row>
    <row r="924" spans="3:5" x14ac:dyDescent="0.25">
      <c r="C924" s="8" t="str">
        <f t="shared" si="31"/>
        <v/>
      </c>
      <c r="D924" s="8" t="str">
        <f t="shared" si="32"/>
        <v>ONZAGA - SANTANDER</v>
      </c>
      <c r="E924" s="8" t="s">
        <v>1027</v>
      </c>
    </row>
    <row r="925" spans="3:5" x14ac:dyDescent="0.25">
      <c r="C925" s="8" t="str">
        <f t="shared" si="31"/>
        <v/>
      </c>
      <c r="D925" s="8" t="str">
        <f t="shared" si="32"/>
        <v>PALMAR - SANTANDER</v>
      </c>
      <c r="E925" s="8" t="s">
        <v>1028</v>
      </c>
    </row>
    <row r="926" spans="3:5" x14ac:dyDescent="0.25">
      <c r="C926" s="8" t="str">
        <f t="shared" si="31"/>
        <v/>
      </c>
      <c r="D926" s="8" t="str">
        <f t="shared" si="32"/>
        <v>PALMAS DEL SOCORRO - SANTANDER</v>
      </c>
      <c r="E926" s="8" t="s">
        <v>1029</v>
      </c>
    </row>
    <row r="927" spans="3:5" x14ac:dyDescent="0.25">
      <c r="C927" s="8" t="str">
        <f t="shared" si="31"/>
        <v/>
      </c>
      <c r="D927" s="8" t="str">
        <f t="shared" si="32"/>
        <v>PÁRAMO - SANTANDER</v>
      </c>
      <c r="E927" s="8" t="s">
        <v>1030</v>
      </c>
    </row>
    <row r="928" spans="3:5" x14ac:dyDescent="0.25">
      <c r="C928" s="8" t="str">
        <f t="shared" si="31"/>
        <v/>
      </c>
      <c r="D928" s="8" t="str">
        <f t="shared" si="32"/>
        <v>PIEDECUESTA - SANTANDER</v>
      </c>
      <c r="E928" s="8" t="s">
        <v>1031</v>
      </c>
    </row>
    <row r="929" spans="3:5" x14ac:dyDescent="0.25">
      <c r="C929" s="8" t="str">
        <f t="shared" si="31"/>
        <v/>
      </c>
      <c r="D929" s="8" t="str">
        <f t="shared" si="32"/>
        <v>PINCHOTE - SANTANDER</v>
      </c>
      <c r="E929" s="8" t="s">
        <v>1032</v>
      </c>
    </row>
    <row r="930" spans="3:5" x14ac:dyDescent="0.25">
      <c r="C930" s="8" t="str">
        <f t="shared" si="31"/>
        <v/>
      </c>
      <c r="D930" s="8" t="str">
        <f t="shared" si="32"/>
        <v>PUENTE NACIONAL - SANTANDER</v>
      </c>
      <c r="E930" s="8" t="s">
        <v>1033</v>
      </c>
    </row>
    <row r="931" spans="3:5" x14ac:dyDescent="0.25">
      <c r="C931" s="8" t="str">
        <f t="shared" si="31"/>
        <v/>
      </c>
      <c r="D931" s="8" t="str">
        <f t="shared" si="32"/>
        <v>PUERTO PARRA - SANTANDER</v>
      </c>
      <c r="E931" s="8" t="s">
        <v>1034</v>
      </c>
    </row>
    <row r="932" spans="3:5" x14ac:dyDescent="0.25">
      <c r="C932" s="8" t="str">
        <f t="shared" si="31"/>
        <v/>
      </c>
      <c r="D932" s="8" t="str">
        <f t="shared" si="32"/>
        <v>PUERTO WILCHES - SANTANDER</v>
      </c>
      <c r="E932" s="8" t="s">
        <v>1035</v>
      </c>
    </row>
    <row r="933" spans="3:5" x14ac:dyDescent="0.25">
      <c r="C933" s="8" t="str">
        <f t="shared" si="31"/>
        <v/>
      </c>
      <c r="D933" s="8" t="str">
        <f t="shared" si="32"/>
        <v>RIONEGRO - SANTANDER</v>
      </c>
      <c r="E933" s="8" t="s">
        <v>1036</v>
      </c>
    </row>
    <row r="934" spans="3:5" x14ac:dyDescent="0.25">
      <c r="C934" s="8" t="str">
        <f t="shared" si="31"/>
        <v/>
      </c>
      <c r="D934" s="8" t="str">
        <f t="shared" si="32"/>
        <v>SABANA DE TORRES - SANTANDER</v>
      </c>
      <c r="E934" s="8" t="s">
        <v>1037</v>
      </c>
    </row>
    <row r="935" spans="3:5" x14ac:dyDescent="0.25">
      <c r="C935" s="8" t="str">
        <f t="shared" si="31"/>
        <v/>
      </c>
      <c r="D935" s="8" t="str">
        <f t="shared" si="32"/>
        <v>SAN ANDRÉS - SANTANDER</v>
      </c>
      <c r="E935" s="8" t="s">
        <v>1038</v>
      </c>
    </row>
    <row r="936" spans="3:5" x14ac:dyDescent="0.25">
      <c r="C936" s="8" t="str">
        <f t="shared" si="31"/>
        <v/>
      </c>
      <c r="D936" s="8" t="str">
        <f t="shared" si="32"/>
        <v>SAN BENITO - SANTANDER</v>
      </c>
      <c r="E936" s="8" t="s">
        <v>1039</v>
      </c>
    </row>
    <row r="937" spans="3:5" x14ac:dyDescent="0.25">
      <c r="C937" s="8" t="str">
        <f t="shared" si="31"/>
        <v/>
      </c>
      <c r="D937" s="8" t="str">
        <f t="shared" si="32"/>
        <v>SAN GIL - SANTANDER</v>
      </c>
      <c r="E937" s="8" t="s">
        <v>1040</v>
      </c>
    </row>
    <row r="938" spans="3:5" x14ac:dyDescent="0.25">
      <c r="C938" s="8" t="str">
        <f t="shared" si="31"/>
        <v/>
      </c>
      <c r="D938" s="8" t="str">
        <f t="shared" si="32"/>
        <v>SAN JOAQUÍN - SANTANDER</v>
      </c>
      <c r="E938" s="8" t="s">
        <v>1041</v>
      </c>
    </row>
    <row r="939" spans="3:5" x14ac:dyDescent="0.25">
      <c r="C939" s="8" t="str">
        <f t="shared" si="31"/>
        <v/>
      </c>
      <c r="D939" s="8" t="str">
        <f t="shared" si="32"/>
        <v>SAN JOSÉ DE MIRANDA - SANTANDER</v>
      </c>
      <c r="E939" s="8" t="s">
        <v>1042</v>
      </c>
    </row>
    <row r="940" spans="3:5" x14ac:dyDescent="0.25">
      <c r="C940" s="8" t="str">
        <f t="shared" si="31"/>
        <v/>
      </c>
      <c r="D940" s="8" t="str">
        <f t="shared" si="32"/>
        <v>SAN MIGUEL - SANTANDER</v>
      </c>
      <c r="E940" s="9" t="s">
        <v>1043</v>
      </c>
    </row>
    <row r="941" spans="3:5" x14ac:dyDescent="0.25">
      <c r="C941" s="8" t="str">
        <f t="shared" si="31"/>
        <v/>
      </c>
      <c r="D941" s="8" t="str">
        <f t="shared" si="32"/>
        <v>SAN VICENTE DE CHUCURÍ - SANTANDER</v>
      </c>
      <c r="E941" s="8" t="s">
        <v>1044</v>
      </c>
    </row>
    <row r="942" spans="3:5" x14ac:dyDescent="0.25">
      <c r="C942" s="8" t="str">
        <f t="shared" si="31"/>
        <v/>
      </c>
      <c r="D942" s="8" t="str">
        <f t="shared" si="32"/>
        <v>SANTA BÁRBARA - SANTANDER</v>
      </c>
      <c r="E942" s="8" t="s">
        <v>1045</v>
      </c>
    </row>
    <row r="943" spans="3:5" x14ac:dyDescent="0.25">
      <c r="C943" s="8" t="str">
        <f t="shared" si="31"/>
        <v/>
      </c>
      <c r="D943" s="8" t="str">
        <f t="shared" si="32"/>
        <v>SANTA HELENA DEL OPÓN - SANTANDER</v>
      </c>
      <c r="E943" s="8" t="s">
        <v>1046</v>
      </c>
    </row>
    <row r="944" spans="3:5" x14ac:dyDescent="0.25">
      <c r="C944" s="8" t="str">
        <f t="shared" si="31"/>
        <v/>
      </c>
      <c r="D944" s="8" t="str">
        <f t="shared" si="32"/>
        <v>SIMACOTA - SANTANDER</v>
      </c>
      <c r="E944" s="8" t="s">
        <v>1047</v>
      </c>
    </row>
    <row r="945" spans="3:5" x14ac:dyDescent="0.25">
      <c r="C945" s="8" t="str">
        <f t="shared" si="31"/>
        <v/>
      </c>
      <c r="D945" s="8" t="str">
        <f t="shared" si="32"/>
        <v>SOCORRO - SANTANDER</v>
      </c>
      <c r="E945" s="8" t="s">
        <v>1048</v>
      </c>
    </row>
    <row r="946" spans="3:5" x14ac:dyDescent="0.25">
      <c r="C946" s="8" t="str">
        <f t="shared" si="31"/>
        <v/>
      </c>
      <c r="D946" s="8" t="str">
        <f t="shared" si="32"/>
        <v>SUAITA - SANTANDER</v>
      </c>
      <c r="E946" s="8" t="s">
        <v>1049</v>
      </c>
    </row>
    <row r="947" spans="3:5" x14ac:dyDescent="0.25">
      <c r="C947" s="8" t="str">
        <f t="shared" si="31"/>
        <v/>
      </c>
      <c r="D947" s="8" t="str">
        <f t="shared" si="32"/>
        <v>SUCRE - SANTANDER</v>
      </c>
      <c r="E947" s="8" t="s">
        <v>1050</v>
      </c>
    </row>
    <row r="948" spans="3:5" x14ac:dyDescent="0.25">
      <c r="C948" s="8" t="str">
        <f t="shared" si="31"/>
        <v/>
      </c>
      <c r="D948" s="8" t="str">
        <f t="shared" si="32"/>
        <v>SURATÁ - SANTANDER</v>
      </c>
      <c r="E948" s="8" t="s">
        <v>1051</v>
      </c>
    </row>
    <row r="949" spans="3:5" x14ac:dyDescent="0.25">
      <c r="C949" s="8" t="str">
        <f t="shared" si="31"/>
        <v/>
      </c>
      <c r="D949" s="8" t="str">
        <f t="shared" si="32"/>
        <v>TONA - SANTANDER</v>
      </c>
      <c r="E949" s="8" t="s">
        <v>1052</v>
      </c>
    </row>
    <row r="950" spans="3:5" x14ac:dyDescent="0.25">
      <c r="C950" s="8" t="str">
        <f t="shared" si="31"/>
        <v/>
      </c>
      <c r="D950" s="8" t="str">
        <f t="shared" si="32"/>
        <v>VALLE DE SAN JOSÉ - SANTANDER</v>
      </c>
      <c r="E950" s="8" t="s">
        <v>1053</v>
      </c>
    </row>
    <row r="951" spans="3:5" x14ac:dyDescent="0.25">
      <c r="C951" s="8" t="str">
        <f t="shared" si="31"/>
        <v/>
      </c>
      <c r="D951" s="8" t="str">
        <f t="shared" si="32"/>
        <v>VÉLEZ - SANTANDER</v>
      </c>
      <c r="E951" s="8" t="s">
        <v>1054</v>
      </c>
    </row>
    <row r="952" spans="3:5" x14ac:dyDescent="0.25">
      <c r="C952" s="8" t="str">
        <f t="shared" si="31"/>
        <v/>
      </c>
      <c r="D952" s="8" t="str">
        <f t="shared" si="32"/>
        <v>VETAS - SANTANDER</v>
      </c>
      <c r="E952" s="8" t="s">
        <v>1055</v>
      </c>
    </row>
    <row r="953" spans="3:5" x14ac:dyDescent="0.25">
      <c r="C953" s="8" t="str">
        <f t="shared" si="31"/>
        <v/>
      </c>
      <c r="D953" s="8" t="str">
        <f t="shared" si="32"/>
        <v>VILLANUEVA - SANTANDER</v>
      </c>
      <c r="E953" s="8" t="s">
        <v>1056</v>
      </c>
    </row>
    <row r="954" spans="3:5" x14ac:dyDescent="0.25">
      <c r="C954" s="8" t="str">
        <f t="shared" si="31"/>
        <v/>
      </c>
      <c r="D954" s="8" t="str">
        <f t="shared" si="32"/>
        <v>ZAPATOCA - SANTANDER</v>
      </c>
      <c r="E954" s="8" t="s">
        <v>1057</v>
      </c>
    </row>
    <row r="955" spans="3:5" x14ac:dyDescent="0.25">
      <c r="C955" s="8" t="str">
        <f t="shared" si="31"/>
        <v/>
      </c>
      <c r="D955" s="8" t="str">
        <f t="shared" si="32"/>
        <v>DEPARTAMENTO SUCRE</v>
      </c>
      <c r="E955" s="8" t="s">
        <v>1058</v>
      </c>
    </row>
    <row r="956" spans="3:5" x14ac:dyDescent="0.25">
      <c r="C956" s="8" t="str">
        <f t="shared" si="31"/>
        <v/>
      </c>
      <c r="D956" s="8" t="str">
        <f t="shared" si="32"/>
        <v>SINCELEJO - SUCRE</v>
      </c>
      <c r="E956" s="8" t="s">
        <v>1059</v>
      </c>
    </row>
    <row r="957" spans="3:5" x14ac:dyDescent="0.25">
      <c r="C957" s="8" t="str">
        <f t="shared" si="31"/>
        <v/>
      </c>
      <c r="D957" s="8" t="str">
        <f t="shared" si="32"/>
        <v>BUENAVISTA - SUCRE</v>
      </c>
      <c r="E957" s="8" t="s">
        <v>1060</v>
      </c>
    </row>
    <row r="958" spans="3:5" x14ac:dyDescent="0.25">
      <c r="C958" s="8" t="str">
        <f t="shared" si="31"/>
        <v/>
      </c>
      <c r="D958" s="8" t="str">
        <f t="shared" si="32"/>
        <v>CAIMITO - SUCRE</v>
      </c>
      <c r="E958" s="8" t="s">
        <v>1061</v>
      </c>
    </row>
    <row r="959" spans="3:5" x14ac:dyDescent="0.25">
      <c r="C959" s="8" t="str">
        <f t="shared" si="31"/>
        <v/>
      </c>
      <c r="D959" s="8" t="str">
        <f t="shared" si="32"/>
        <v>COLOSÓ - SUCRE</v>
      </c>
      <c r="E959" s="8" t="s">
        <v>1062</v>
      </c>
    </row>
    <row r="960" spans="3:5" x14ac:dyDescent="0.25">
      <c r="C960" s="8" t="str">
        <f t="shared" si="31"/>
        <v/>
      </c>
      <c r="D960" s="8" t="str">
        <f t="shared" si="32"/>
        <v>COROZAL - SUCRE</v>
      </c>
      <c r="E960" s="8" t="s">
        <v>1063</v>
      </c>
    </row>
    <row r="961" spans="3:5" x14ac:dyDescent="0.25">
      <c r="C961" s="8" t="str">
        <f t="shared" si="31"/>
        <v/>
      </c>
      <c r="D961" s="8" t="str">
        <f t="shared" si="32"/>
        <v>COVEÑAS - SUCRE</v>
      </c>
      <c r="E961" s="8" t="s">
        <v>1064</v>
      </c>
    </row>
    <row r="962" spans="3:5" x14ac:dyDescent="0.25">
      <c r="C962" s="8" t="str">
        <f t="shared" si="31"/>
        <v/>
      </c>
      <c r="D962" s="8" t="str">
        <f t="shared" si="32"/>
        <v>CHALÁN - SUCRE</v>
      </c>
      <c r="E962" s="8" t="s">
        <v>1065</v>
      </c>
    </row>
    <row r="963" spans="3:5" x14ac:dyDescent="0.25">
      <c r="C963" s="8" t="str">
        <f t="shared" ref="C963:C1026" si="33">+MID(B963,3,100)</f>
        <v/>
      </c>
      <c r="D963" s="8" t="str">
        <f t="shared" si="32"/>
        <v>EL ROBLE - SUCRE</v>
      </c>
      <c r="E963" s="8" t="s">
        <v>1066</v>
      </c>
    </row>
    <row r="964" spans="3:5" x14ac:dyDescent="0.25">
      <c r="C964" s="8" t="str">
        <f t="shared" si="33"/>
        <v/>
      </c>
      <c r="D964" s="8" t="str">
        <f t="shared" si="32"/>
        <v>GALERAS - SUCRE</v>
      </c>
      <c r="E964" s="8" t="s">
        <v>1067</v>
      </c>
    </row>
    <row r="965" spans="3:5" x14ac:dyDescent="0.25">
      <c r="C965" s="8" t="str">
        <f t="shared" si="33"/>
        <v/>
      </c>
      <c r="D965" s="8" t="str">
        <f t="shared" si="32"/>
        <v>GUARANDA - SUCRE</v>
      </c>
      <c r="E965" s="8" t="s">
        <v>1068</v>
      </c>
    </row>
    <row r="966" spans="3:5" x14ac:dyDescent="0.25">
      <c r="C966" s="8" t="str">
        <f t="shared" si="33"/>
        <v/>
      </c>
      <c r="D966" s="8" t="str">
        <f t="shared" si="32"/>
        <v>LA UNIÓN - SUCRE</v>
      </c>
      <c r="E966" s="8" t="s">
        <v>1069</v>
      </c>
    </row>
    <row r="967" spans="3:5" x14ac:dyDescent="0.25">
      <c r="C967" s="8" t="str">
        <f t="shared" si="33"/>
        <v/>
      </c>
      <c r="D967" s="8" t="str">
        <f t="shared" si="32"/>
        <v>LOS PALMITOS - SUCRE</v>
      </c>
      <c r="E967" s="8" t="s">
        <v>1070</v>
      </c>
    </row>
    <row r="968" spans="3:5" x14ac:dyDescent="0.25">
      <c r="C968" s="8" t="str">
        <f t="shared" si="33"/>
        <v/>
      </c>
      <c r="D968" s="8" t="str">
        <f t="shared" si="32"/>
        <v>MAJAGUAL - SUCRE</v>
      </c>
      <c r="E968" s="8" t="s">
        <v>1071</v>
      </c>
    </row>
    <row r="969" spans="3:5" x14ac:dyDescent="0.25">
      <c r="C969" s="8" t="str">
        <f t="shared" si="33"/>
        <v/>
      </c>
      <c r="D969" s="8" t="str">
        <f t="shared" si="32"/>
        <v>MORROA - SUCRE</v>
      </c>
      <c r="E969" s="8" t="s">
        <v>1072</v>
      </c>
    </row>
    <row r="970" spans="3:5" x14ac:dyDescent="0.25">
      <c r="C970" s="8" t="str">
        <f t="shared" si="33"/>
        <v/>
      </c>
      <c r="D970" s="8" t="str">
        <f t="shared" si="32"/>
        <v>OVEJAS - SUCRE</v>
      </c>
      <c r="E970" s="8" t="s">
        <v>1073</v>
      </c>
    </row>
    <row r="971" spans="3:5" x14ac:dyDescent="0.25">
      <c r="C971" s="8" t="str">
        <f t="shared" si="33"/>
        <v/>
      </c>
      <c r="D971" s="8" t="str">
        <f t="shared" si="32"/>
        <v>PALMITO - SUCRE</v>
      </c>
      <c r="E971" s="8" t="s">
        <v>1074</v>
      </c>
    </row>
    <row r="972" spans="3:5" x14ac:dyDescent="0.25">
      <c r="C972" s="8" t="str">
        <f t="shared" si="33"/>
        <v/>
      </c>
      <c r="D972" s="8" t="str">
        <f t="shared" si="32"/>
        <v>SAMPUÉS - SUCRE</v>
      </c>
      <c r="E972" s="8" t="s">
        <v>1075</v>
      </c>
    </row>
    <row r="973" spans="3:5" x14ac:dyDescent="0.25">
      <c r="C973" s="8" t="str">
        <f t="shared" si="33"/>
        <v/>
      </c>
      <c r="D973" s="8" t="str">
        <f t="shared" si="32"/>
        <v>SAN BENITO ABAD - SUCRE</v>
      </c>
      <c r="E973" s="8" t="s">
        <v>1076</v>
      </c>
    </row>
    <row r="974" spans="3:5" x14ac:dyDescent="0.25">
      <c r="C974" s="8" t="str">
        <f t="shared" si="33"/>
        <v/>
      </c>
      <c r="D974" s="8" t="str">
        <f t="shared" si="32"/>
        <v>SAN JUAN DE BETULIA (Betulia) - SUCRE</v>
      </c>
      <c r="E974" s="8" t="s">
        <v>1077</v>
      </c>
    </row>
    <row r="975" spans="3:5" x14ac:dyDescent="0.25">
      <c r="C975" s="8" t="str">
        <f t="shared" si="33"/>
        <v/>
      </c>
      <c r="D975" s="8" t="str">
        <f t="shared" si="32"/>
        <v>SAN MARCOS - SUCRE</v>
      </c>
      <c r="E975" s="8" t="s">
        <v>1078</v>
      </c>
    </row>
    <row r="976" spans="3:5" x14ac:dyDescent="0.25">
      <c r="C976" s="8" t="str">
        <f t="shared" si="33"/>
        <v/>
      </c>
      <c r="D976" s="8" t="str">
        <f t="shared" si="32"/>
        <v>SAN ONOFRE - SUCRE</v>
      </c>
      <c r="E976" s="8" t="s">
        <v>1079</v>
      </c>
    </row>
    <row r="977" spans="3:5" x14ac:dyDescent="0.25">
      <c r="C977" s="8" t="str">
        <f t="shared" si="33"/>
        <v/>
      </c>
      <c r="D977" s="8" t="str">
        <f t="shared" si="32"/>
        <v>SAN PEDRO - SUCRE</v>
      </c>
      <c r="E977" s="8" t="s">
        <v>1080</v>
      </c>
    </row>
    <row r="978" spans="3:5" x14ac:dyDescent="0.25">
      <c r="C978" s="8" t="str">
        <f t="shared" si="33"/>
        <v/>
      </c>
      <c r="D978" s="8" t="str">
        <f t="shared" si="32"/>
        <v>SINCÉ - SUCRE</v>
      </c>
      <c r="E978" s="8" t="s">
        <v>1081</v>
      </c>
    </row>
    <row r="979" spans="3:5" x14ac:dyDescent="0.25">
      <c r="C979" s="8" t="str">
        <f t="shared" si="33"/>
        <v/>
      </c>
      <c r="D979" s="8" t="str">
        <f t="shared" si="32"/>
        <v>SUCRE - SUCRE</v>
      </c>
      <c r="E979" s="8" t="s">
        <v>1082</v>
      </c>
    </row>
    <row r="980" spans="3:5" x14ac:dyDescent="0.25">
      <c r="C980" s="8" t="str">
        <f t="shared" si="33"/>
        <v/>
      </c>
      <c r="D980" s="8" t="str">
        <f t="shared" si="32"/>
        <v>TOLÚ - SUCRE</v>
      </c>
      <c r="E980" s="8" t="s">
        <v>1083</v>
      </c>
    </row>
    <row r="981" spans="3:5" x14ac:dyDescent="0.25">
      <c r="C981" s="8" t="str">
        <f t="shared" si="33"/>
        <v/>
      </c>
      <c r="D981" s="8" t="str">
        <f t="shared" si="32"/>
        <v>TOLUVIEJO - SUCRE</v>
      </c>
      <c r="E981" s="8" t="s">
        <v>1084</v>
      </c>
    </row>
    <row r="982" spans="3:5" x14ac:dyDescent="0.25">
      <c r="C982" s="8" t="str">
        <f t="shared" si="33"/>
        <v/>
      </c>
      <c r="D982" s="8" t="str">
        <f t="shared" si="32"/>
        <v>DEPARTAMENTO TOLIMA</v>
      </c>
      <c r="E982" s="8" t="s">
        <v>1085</v>
      </c>
    </row>
    <row r="983" spans="3:5" x14ac:dyDescent="0.25">
      <c r="C983" s="8" t="str">
        <f t="shared" si="33"/>
        <v/>
      </c>
      <c r="D983" s="8" t="str">
        <f t="shared" si="32"/>
        <v>IBAGUÉ - TOLIMA</v>
      </c>
      <c r="E983" s="8" t="s">
        <v>1086</v>
      </c>
    </row>
    <row r="984" spans="3:5" x14ac:dyDescent="0.25">
      <c r="C984" s="8" t="str">
        <f t="shared" si="33"/>
        <v/>
      </c>
      <c r="D984" s="8" t="str">
        <f t="shared" si="32"/>
        <v>ALPUJARRA - TOLIMA</v>
      </c>
      <c r="E984" s="8" t="s">
        <v>1087</v>
      </c>
    </row>
    <row r="985" spans="3:5" x14ac:dyDescent="0.25">
      <c r="C985" s="8" t="str">
        <f t="shared" si="33"/>
        <v/>
      </c>
      <c r="D985" s="8" t="str">
        <f t="shared" si="32"/>
        <v>ALVARADO - TOLIMA</v>
      </c>
      <c r="E985" s="8" t="s">
        <v>1088</v>
      </c>
    </row>
    <row r="986" spans="3:5" x14ac:dyDescent="0.25">
      <c r="C986" s="8" t="str">
        <f t="shared" si="33"/>
        <v/>
      </c>
      <c r="D986" s="8" t="str">
        <f t="shared" ref="D986:D1049" si="34">+MID(E986,7,100)</f>
        <v>AMBALEMA - TOLIMA</v>
      </c>
      <c r="E986" s="8" t="s">
        <v>1089</v>
      </c>
    </row>
    <row r="987" spans="3:5" x14ac:dyDescent="0.25">
      <c r="C987" s="8" t="str">
        <f t="shared" si="33"/>
        <v/>
      </c>
      <c r="D987" s="8" t="str">
        <f t="shared" si="34"/>
        <v>ANZOÁTEGUI - TOLIMA</v>
      </c>
      <c r="E987" s="8" t="s">
        <v>1090</v>
      </c>
    </row>
    <row r="988" spans="3:5" x14ac:dyDescent="0.25">
      <c r="C988" s="8" t="str">
        <f t="shared" si="33"/>
        <v/>
      </c>
      <c r="D988" s="8" t="str">
        <f t="shared" si="34"/>
        <v>ARMERO (Guayabal) - TOLIMA</v>
      </c>
      <c r="E988" s="8" t="s">
        <v>1091</v>
      </c>
    </row>
    <row r="989" spans="3:5" x14ac:dyDescent="0.25">
      <c r="C989" s="8" t="str">
        <f t="shared" si="33"/>
        <v/>
      </c>
      <c r="D989" s="8" t="str">
        <f t="shared" si="34"/>
        <v>ATACO - TOLIMA</v>
      </c>
      <c r="E989" s="8" t="s">
        <v>1092</v>
      </c>
    </row>
    <row r="990" spans="3:5" x14ac:dyDescent="0.25">
      <c r="C990" s="8" t="str">
        <f t="shared" si="33"/>
        <v/>
      </c>
      <c r="D990" s="8" t="str">
        <f t="shared" si="34"/>
        <v>CAJAMARCA - TOLIMA</v>
      </c>
      <c r="E990" s="8" t="s">
        <v>1093</v>
      </c>
    </row>
    <row r="991" spans="3:5" x14ac:dyDescent="0.25">
      <c r="C991" s="8" t="str">
        <f t="shared" si="33"/>
        <v/>
      </c>
      <c r="D991" s="8" t="str">
        <f t="shared" si="34"/>
        <v>CARMEN DE APICALÁ - TOLIMA</v>
      </c>
      <c r="E991" s="8" t="s">
        <v>1094</v>
      </c>
    </row>
    <row r="992" spans="3:5" x14ac:dyDescent="0.25">
      <c r="C992" s="8" t="str">
        <f t="shared" si="33"/>
        <v/>
      </c>
      <c r="D992" s="8" t="str">
        <f t="shared" si="34"/>
        <v>CASABIANCA - TOLIMA</v>
      </c>
      <c r="E992" s="8" t="s">
        <v>1095</v>
      </c>
    </row>
    <row r="993" spans="3:5" x14ac:dyDescent="0.25">
      <c r="C993" s="8" t="str">
        <f t="shared" si="33"/>
        <v/>
      </c>
      <c r="D993" s="8" t="str">
        <f t="shared" si="34"/>
        <v>CHAPARRAL - TOLIMA</v>
      </c>
      <c r="E993" s="8" t="s">
        <v>1096</v>
      </c>
    </row>
    <row r="994" spans="3:5" x14ac:dyDescent="0.25">
      <c r="C994" s="8" t="str">
        <f t="shared" si="33"/>
        <v/>
      </c>
      <c r="D994" s="8" t="str">
        <f t="shared" si="34"/>
        <v>COELLO - TOLIMA</v>
      </c>
      <c r="E994" s="8" t="s">
        <v>1097</v>
      </c>
    </row>
    <row r="995" spans="3:5" x14ac:dyDescent="0.25">
      <c r="C995" s="8" t="str">
        <f t="shared" si="33"/>
        <v/>
      </c>
      <c r="D995" s="8" t="str">
        <f t="shared" si="34"/>
        <v>COYAIMA - TOLIMA</v>
      </c>
      <c r="E995" s="8" t="s">
        <v>1098</v>
      </c>
    </row>
    <row r="996" spans="3:5" x14ac:dyDescent="0.25">
      <c r="C996" s="8" t="str">
        <f t="shared" si="33"/>
        <v/>
      </c>
      <c r="D996" s="8" t="str">
        <f t="shared" si="34"/>
        <v>CUNDAY - TOLIMA</v>
      </c>
      <c r="E996" s="8" t="s">
        <v>1099</v>
      </c>
    </row>
    <row r="997" spans="3:5" x14ac:dyDescent="0.25">
      <c r="C997" s="8" t="str">
        <f t="shared" si="33"/>
        <v/>
      </c>
      <c r="D997" s="8" t="str">
        <f t="shared" si="34"/>
        <v>DOLORES - TOLIMA</v>
      </c>
      <c r="E997" s="8" t="s">
        <v>1100</v>
      </c>
    </row>
    <row r="998" spans="3:5" x14ac:dyDescent="0.25">
      <c r="C998" s="8" t="str">
        <f t="shared" si="33"/>
        <v/>
      </c>
      <c r="D998" s="8" t="str">
        <f t="shared" si="34"/>
        <v>ESPINAL - TOLIMA</v>
      </c>
      <c r="E998" s="8" t="s">
        <v>1101</v>
      </c>
    </row>
    <row r="999" spans="3:5" x14ac:dyDescent="0.25">
      <c r="C999" s="8" t="str">
        <f t="shared" si="33"/>
        <v/>
      </c>
      <c r="D999" s="8" t="str">
        <f t="shared" si="34"/>
        <v>FALAN - TOLIMA</v>
      </c>
      <c r="E999" s="8" t="s">
        <v>1102</v>
      </c>
    </row>
    <row r="1000" spans="3:5" x14ac:dyDescent="0.25">
      <c r="C1000" s="8" t="str">
        <f t="shared" si="33"/>
        <v/>
      </c>
      <c r="D1000" s="8" t="str">
        <f t="shared" si="34"/>
        <v>FLANDES - TOLIMA</v>
      </c>
      <c r="E1000" s="8" t="s">
        <v>1103</v>
      </c>
    </row>
    <row r="1001" spans="3:5" x14ac:dyDescent="0.25">
      <c r="C1001" s="8" t="str">
        <f t="shared" si="33"/>
        <v/>
      </c>
      <c r="D1001" s="8" t="str">
        <f t="shared" si="34"/>
        <v>FRESNO - TOLIMA</v>
      </c>
      <c r="E1001" s="8" t="s">
        <v>1104</v>
      </c>
    </row>
    <row r="1002" spans="3:5" x14ac:dyDescent="0.25">
      <c r="C1002" s="8" t="str">
        <f t="shared" si="33"/>
        <v/>
      </c>
      <c r="D1002" s="8" t="str">
        <f t="shared" si="34"/>
        <v>GUAMO - TOLIMA</v>
      </c>
      <c r="E1002" s="8" t="s">
        <v>1105</v>
      </c>
    </row>
    <row r="1003" spans="3:5" x14ac:dyDescent="0.25">
      <c r="C1003" s="8" t="str">
        <f t="shared" si="33"/>
        <v/>
      </c>
      <c r="D1003" s="8" t="str">
        <f t="shared" si="34"/>
        <v>HERVEO - TOLIMA</v>
      </c>
      <c r="E1003" s="8" t="s">
        <v>1106</v>
      </c>
    </row>
    <row r="1004" spans="3:5" x14ac:dyDescent="0.25">
      <c r="C1004" s="8" t="str">
        <f t="shared" si="33"/>
        <v/>
      </c>
      <c r="D1004" s="8" t="str">
        <f t="shared" si="34"/>
        <v>HONDA - TOLIMA</v>
      </c>
      <c r="E1004" s="8" t="s">
        <v>1107</v>
      </c>
    </row>
    <row r="1005" spans="3:5" x14ac:dyDescent="0.25">
      <c r="C1005" s="8" t="str">
        <f t="shared" si="33"/>
        <v/>
      </c>
      <c r="D1005" s="8" t="str">
        <f t="shared" si="34"/>
        <v>ICONONZO - TOLIMA</v>
      </c>
      <c r="E1005" s="8" t="s">
        <v>1108</v>
      </c>
    </row>
    <row r="1006" spans="3:5" x14ac:dyDescent="0.25">
      <c r="C1006" s="8" t="str">
        <f t="shared" si="33"/>
        <v/>
      </c>
      <c r="D1006" s="8" t="str">
        <f t="shared" si="34"/>
        <v>LÉRIDA - TOLIMA</v>
      </c>
      <c r="E1006" s="8" t="s">
        <v>1109</v>
      </c>
    </row>
    <row r="1007" spans="3:5" x14ac:dyDescent="0.25">
      <c r="C1007" s="8" t="str">
        <f t="shared" si="33"/>
        <v/>
      </c>
      <c r="D1007" s="8" t="str">
        <f t="shared" si="34"/>
        <v>LÍBANO - TOLIMA</v>
      </c>
      <c r="E1007" s="8" t="s">
        <v>1110</v>
      </c>
    </row>
    <row r="1008" spans="3:5" x14ac:dyDescent="0.25">
      <c r="C1008" s="8" t="str">
        <f t="shared" si="33"/>
        <v/>
      </c>
      <c r="D1008" s="8" t="str">
        <f t="shared" si="34"/>
        <v>MARIQUITA - TOLIMA</v>
      </c>
      <c r="E1008" s="8" t="s">
        <v>1111</v>
      </c>
    </row>
    <row r="1009" spans="3:5" x14ac:dyDescent="0.25">
      <c r="C1009" s="8" t="str">
        <f t="shared" si="33"/>
        <v/>
      </c>
      <c r="D1009" s="8" t="str">
        <f t="shared" si="34"/>
        <v>MELGAR - TOLIMA</v>
      </c>
      <c r="E1009" s="8" t="s">
        <v>1112</v>
      </c>
    </row>
    <row r="1010" spans="3:5" x14ac:dyDescent="0.25">
      <c r="C1010" s="8" t="str">
        <f t="shared" si="33"/>
        <v/>
      </c>
      <c r="D1010" s="8" t="str">
        <f t="shared" si="34"/>
        <v>MURILLO - TOLIMA</v>
      </c>
      <c r="E1010" s="8" t="s">
        <v>1113</v>
      </c>
    </row>
    <row r="1011" spans="3:5" x14ac:dyDescent="0.25">
      <c r="C1011" s="8" t="str">
        <f t="shared" si="33"/>
        <v/>
      </c>
      <c r="D1011" s="8" t="str">
        <f t="shared" si="34"/>
        <v>NATAGAIMA - TOLIMA</v>
      </c>
      <c r="E1011" s="8" t="s">
        <v>1114</v>
      </c>
    </row>
    <row r="1012" spans="3:5" x14ac:dyDescent="0.25">
      <c r="C1012" s="8" t="str">
        <f t="shared" si="33"/>
        <v/>
      </c>
      <c r="D1012" s="8" t="str">
        <f t="shared" si="34"/>
        <v>ORTEGA - TOLIMA</v>
      </c>
      <c r="E1012" s="8" t="s">
        <v>1115</v>
      </c>
    </row>
    <row r="1013" spans="3:5" x14ac:dyDescent="0.25">
      <c r="C1013" s="8" t="str">
        <f t="shared" si="33"/>
        <v/>
      </c>
      <c r="D1013" s="8" t="str">
        <f t="shared" si="34"/>
        <v>PALOCABILDO - TOLIMA</v>
      </c>
      <c r="E1013" s="8" t="s">
        <v>1116</v>
      </c>
    </row>
    <row r="1014" spans="3:5" x14ac:dyDescent="0.25">
      <c r="C1014" s="8" t="str">
        <f t="shared" si="33"/>
        <v/>
      </c>
      <c r="D1014" s="8" t="str">
        <f t="shared" si="34"/>
        <v>PIEDRAS - TOLIMA</v>
      </c>
      <c r="E1014" s="8" t="s">
        <v>1117</v>
      </c>
    </row>
    <row r="1015" spans="3:5" x14ac:dyDescent="0.25">
      <c r="C1015" s="8" t="str">
        <f t="shared" si="33"/>
        <v/>
      </c>
      <c r="D1015" s="8" t="str">
        <f t="shared" si="34"/>
        <v>PLANADAS - TOLIMA</v>
      </c>
      <c r="E1015" s="8" t="s">
        <v>1118</v>
      </c>
    </row>
    <row r="1016" spans="3:5" x14ac:dyDescent="0.25">
      <c r="C1016" s="8" t="str">
        <f t="shared" si="33"/>
        <v/>
      </c>
      <c r="D1016" s="8" t="str">
        <f t="shared" si="34"/>
        <v>PRADO - TOLIMA</v>
      </c>
      <c r="E1016" s="8" t="s">
        <v>1119</v>
      </c>
    </row>
    <row r="1017" spans="3:5" x14ac:dyDescent="0.25">
      <c r="C1017" s="8" t="str">
        <f t="shared" si="33"/>
        <v/>
      </c>
      <c r="D1017" s="8" t="str">
        <f t="shared" si="34"/>
        <v>PURIFICACIÓN - TOLIMA</v>
      </c>
      <c r="E1017" s="8" t="s">
        <v>1120</v>
      </c>
    </row>
    <row r="1018" spans="3:5" x14ac:dyDescent="0.25">
      <c r="C1018" s="8" t="str">
        <f t="shared" si="33"/>
        <v/>
      </c>
      <c r="D1018" s="8" t="str">
        <f t="shared" si="34"/>
        <v>RIOBLANCO - TOLIMA</v>
      </c>
      <c r="E1018" s="8" t="s">
        <v>1121</v>
      </c>
    </row>
    <row r="1019" spans="3:5" x14ac:dyDescent="0.25">
      <c r="C1019" s="8" t="str">
        <f t="shared" si="33"/>
        <v/>
      </c>
      <c r="D1019" s="8" t="str">
        <f t="shared" si="34"/>
        <v>RONCESVALLES - TOLIMA</v>
      </c>
      <c r="E1019" s="8" t="s">
        <v>1122</v>
      </c>
    </row>
    <row r="1020" spans="3:5" x14ac:dyDescent="0.25">
      <c r="C1020" s="8" t="str">
        <f t="shared" si="33"/>
        <v/>
      </c>
      <c r="D1020" s="8" t="str">
        <f t="shared" si="34"/>
        <v>ROVIRA - TOLIMA</v>
      </c>
      <c r="E1020" s="8" t="s">
        <v>1123</v>
      </c>
    </row>
    <row r="1021" spans="3:5" x14ac:dyDescent="0.25">
      <c r="C1021" s="8" t="str">
        <f t="shared" si="33"/>
        <v/>
      </c>
      <c r="D1021" s="8" t="str">
        <f t="shared" si="34"/>
        <v>SALDAÑA - TOLIMA</v>
      </c>
      <c r="E1021" s="8" t="s">
        <v>1124</v>
      </c>
    </row>
    <row r="1022" spans="3:5" x14ac:dyDescent="0.25">
      <c r="C1022" s="8" t="str">
        <f t="shared" si="33"/>
        <v/>
      </c>
      <c r="D1022" s="8" t="str">
        <f t="shared" si="34"/>
        <v>SAN ANTONIO - TOLIMA</v>
      </c>
      <c r="E1022" s="8" t="s">
        <v>1125</v>
      </c>
    </row>
    <row r="1023" spans="3:5" x14ac:dyDescent="0.25">
      <c r="C1023" s="8" t="str">
        <f t="shared" si="33"/>
        <v/>
      </c>
      <c r="D1023" s="8" t="str">
        <f t="shared" si="34"/>
        <v>SAN LUIS - TOLIMA</v>
      </c>
      <c r="E1023" s="8" t="s">
        <v>1126</v>
      </c>
    </row>
    <row r="1024" spans="3:5" x14ac:dyDescent="0.25">
      <c r="C1024" s="8" t="str">
        <f t="shared" si="33"/>
        <v/>
      </c>
      <c r="D1024" s="8" t="str">
        <f t="shared" si="34"/>
        <v>SANTA ISABEL - TOLIMA</v>
      </c>
      <c r="E1024" s="8" t="s">
        <v>1127</v>
      </c>
    </row>
    <row r="1025" spans="3:5" x14ac:dyDescent="0.25">
      <c r="C1025" s="8" t="str">
        <f t="shared" si="33"/>
        <v/>
      </c>
      <c r="D1025" s="8" t="str">
        <f t="shared" si="34"/>
        <v>SUÁREZ - TOLIMA</v>
      </c>
      <c r="E1025" s="8" t="s">
        <v>1128</v>
      </c>
    </row>
    <row r="1026" spans="3:5" x14ac:dyDescent="0.25">
      <c r="C1026" s="8" t="str">
        <f t="shared" si="33"/>
        <v/>
      </c>
      <c r="D1026" s="8" t="str">
        <f t="shared" si="34"/>
        <v>VALLE DE SAN JUAN - TOLIMA</v>
      </c>
      <c r="E1026" s="8" t="s">
        <v>1129</v>
      </c>
    </row>
    <row r="1027" spans="3:5" x14ac:dyDescent="0.25">
      <c r="C1027" s="8" t="str">
        <f t="shared" ref="C1027:C1090" si="35">+MID(B1027,3,100)</f>
        <v/>
      </c>
      <c r="D1027" s="8" t="str">
        <f t="shared" si="34"/>
        <v>VENADILLO - TOLIMA</v>
      </c>
      <c r="E1027" s="8" t="s">
        <v>1130</v>
      </c>
    </row>
    <row r="1028" spans="3:5" x14ac:dyDescent="0.25">
      <c r="C1028" s="8" t="str">
        <f t="shared" si="35"/>
        <v/>
      </c>
      <c r="D1028" s="8" t="str">
        <f t="shared" si="34"/>
        <v>VILLAHERMOSA - TOLIMA</v>
      </c>
      <c r="E1028" s="8" t="s">
        <v>1131</v>
      </c>
    </row>
    <row r="1029" spans="3:5" x14ac:dyDescent="0.25">
      <c r="C1029" s="8" t="str">
        <f t="shared" si="35"/>
        <v/>
      </c>
      <c r="D1029" s="8" t="str">
        <f t="shared" si="34"/>
        <v>VILLARRICA - TOLIMA</v>
      </c>
      <c r="E1029" s="8" t="s">
        <v>1132</v>
      </c>
    </row>
    <row r="1030" spans="3:5" x14ac:dyDescent="0.25">
      <c r="C1030" s="8" t="str">
        <f t="shared" si="35"/>
        <v/>
      </c>
      <c r="D1030" s="8" t="str">
        <f t="shared" si="34"/>
        <v>DEPARTAMENTO VALLE DEL CAUCA</v>
      </c>
      <c r="E1030" s="8" t="s">
        <v>1133</v>
      </c>
    </row>
    <row r="1031" spans="3:5" x14ac:dyDescent="0.25">
      <c r="C1031" s="8" t="str">
        <f t="shared" si="35"/>
        <v/>
      </c>
      <c r="D1031" s="8" t="str">
        <f t="shared" si="34"/>
        <v>CALI - VALLE DEL CAUCA</v>
      </c>
      <c r="E1031" s="8" t="s">
        <v>1134</v>
      </c>
    </row>
    <row r="1032" spans="3:5" x14ac:dyDescent="0.25">
      <c r="C1032" s="8" t="str">
        <f t="shared" si="35"/>
        <v/>
      </c>
      <c r="D1032" s="8" t="str">
        <f t="shared" si="34"/>
        <v>ALCALÁ - VALLE DEL CAUCA</v>
      </c>
      <c r="E1032" s="8" t="s">
        <v>1135</v>
      </c>
    </row>
    <row r="1033" spans="3:5" x14ac:dyDescent="0.25">
      <c r="C1033" s="8" t="str">
        <f t="shared" si="35"/>
        <v/>
      </c>
      <c r="D1033" s="8" t="str">
        <f t="shared" si="34"/>
        <v>ANDALUCÍA - VALLE DEL CAUCA</v>
      </c>
      <c r="E1033" s="8" t="s">
        <v>1136</v>
      </c>
    </row>
    <row r="1034" spans="3:5" x14ac:dyDescent="0.25">
      <c r="C1034" s="8" t="str">
        <f t="shared" si="35"/>
        <v/>
      </c>
      <c r="D1034" s="8" t="str">
        <f t="shared" si="34"/>
        <v>ANSERMANUEVO - VALLE DEL CAUCA</v>
      </c>
      <c r="E1034" s="8" t="s">
        <v>1137</v>
      </c>
    </row>
    <row r="1035" spans="3:5" x14ac:dyDescent="0.25">
      <c r="C1035" s="8" t="str">
        <f t="shared" si="35"/>
        <v/>
      </c>
      <c r="D1035" s="8" t="str">
        <f t="shared" si="34"/>
        <v>ARGELIA - VALLE DEL CAUCA</v>
      </c>
      <c r="E1035" s="8" t="s">
        <v>1138</v>
      </c>
    </row>
    <row r="1036" spans="3:5" x14ac:dyDescent="0.25">
      <c r="C1036" s="8" t="str">
        <f t="shared" si="35"/>
        <v/>
      </c>
      <c r="D1036" s="8" t="str">
        <f t="shared" si="34"/>
        <v>BOLÍVAR - VALLE DEL CAUCA</v>
      </c>
      <c r="E1036" s="8" t="s">
        <v>1139</v>
      </c>
    </row>
    <row r="1037" spans="3:5" x14ac:dyDescent="0.25">
      <c r="C1037" s="8" t="str">
        <f t="shared" si="35"/>
        <v/>
      </c>
      <c r="D1037" s="8" t="str">
        <f t="shared" si="34"/>
        <v>BUENAVENTURA - VALLE DEL CAUCA</v>
      </c>
      <c r="E1037" s="8" t="s">
        <v>1140</v>
      </c>
    </row>
    <row r="1038" spans="3:5" x14ac:dyDescent="0.25">
      <c r="C1038" s="8" t="str">
        <f t="shared" si="35"/>
        <v/>
      </c>
      <c r="D1038" s="8" t="str">
        <f t="shared" si="34"/>
        <v>BUGA - VALLE DEL CAUCA</v>
      </c>
      <c r="E1038" s="8" t="s">
        <v>1141</v>
      </c>
    </row>
    <row r="1039" spans="3:5" x14ac:dyDescent="0.25">
      <c r="C1039" s="8" t="str">
        <f t="shared" si="35"/>
        <v/>
      </c>
      <c r="D1039" s="8" t="str">
        <f t="shared" si="34"/>
        <v>BUGALAGRANDE - VALLE DEL CAUCA</v>
      </c>
      <c r="E1039" s="8" t="s">
        <v>1142</v>
      </c>
    </row>
    <row r="1040" spans="3:5" x14ac:dyDescent="0.25">
      <c r="C1040" s="8" t="str">
        <f t="shared" si="35"/>
        <v/>
      </c>
      <c r="D1040" s="8" t="str">
        <f t="shared" si="34"/>
        <v>CAICEDONIA - VALLE DEL CAUCA</v>
      </c>
      <c r="E1040" s="8" t="s">
        <v>1143</v>
      </c>
    </row>
    <row r="1041" spans="3:5" x14ac:dyDescent="0.25">
      <c r="C1041" s="8" t="str">
        <f t="shared" si="35"/>
        <v/>
      </c>
      <c r="D1041" s="8" t="str">
        <f t="shared" si="34"/>
        <v>CALIMA (El Darién) - VALLE DEL CAUCA</v>
      </c>
      <c r="E1041" s="8" t="s">
        <v>1144</v>
      </c>
    </row>
    <row r="1042" spans="3:5" x14ac:dyDescent="0.25">
      <c r="C1042" s="8" t="str">
        <f t="shared" si="35"/>
        <v/>
      </c>
      <c r="D1042" s="8" t="str">
        <f t="shared" si="34"/>
        <v>CANDELARIA - VALLE DEL CAUCA</v>
      </c>
      <c r="E1042" s="8" t="s">
        <v>1145</v>
      </c>
    </row>
    <row r="1043" spans="3:5" x14ac:dyDescent="0.25">
      <c r="C1043" s="8" t="str">
        <f t="shared" si="35"/>
        <v/>
      </c>
      <c r="D1043" s="8" t="str">
        <f t="shared" si="34"/>
        <v>CARTAGO - VALLE DEL CAUCA</v>
      </c>
      <c r="E1043" s="8" t="s">
        <v>1146</v>
      </c>
    </row>
    <row r="1044" spans="3:5" x14ac:dyDescent="0.25">
      <c r="C1044" s="8" t="str">
        <f t="shared" si="35"/>
        <v/>
      </c>
      <c r="D1044" s="8" t="str">
        <f t="shared" si="34"/>
        <v>DAGUA - VALLE DEL CAUCA</v>
      </c>
      <c r="E1044" s="8" t="s">
        <v>1147</v>
      </c>
    </row>
    <row r="1045" spans="3:5" x14ac:dyDescent="0.25">
      <c r="C1045" s="8" t="str">
        <f t="shared" si="35"/>
        <v/>
      </c>
      <c r="D1045" s="8" t="str">
        <f t="shared" si="34"/>
        <v>EL ÁGUILA - VALLE DEL CAUCA</v>
      </c>
      <c r="E1045" s="8" t="s">
        <v>1148</v>
      </c>
    </row>
    <row r="1046" spans="3:5" x14ac:dyDescent="0.25">
      <c r="C1046" s="8" t="str">
        <f t="shared" si="35"/>
        <v/>
      </c>
      <c r="D1046" s="8" t="str">
        <f t="shared" si="34"/>
        <v>EL CAIRO - VALLE DEL CAUCA</v>
      </c>
      <c r="E1046" s="8" t="s">
        <v>1149</v>
      </c>
    </row>
    <row r="1047" spans="3:5" x14ac:dyDescent="0.25">
      <c r="C1047" s="8" t="str">
        <f t="shared" si="35"/>
        <v/>
      </c>
      <c r="D1047" s="8" t="str">
        <f t="shared" si="34"/>
        <v>EL CERRITO - VALLE DEL CAUCA</v>
      </c>
      <c r="E1047" s="8" t="s">
        <v>1150</v>
      </c>
    </row>
    <row r="1048" spans="3:5" x14ac:dyDescent="0.25">
      <c r="C1048" s="8" t="str">
        <f t="shared" si="35"/>
        <v/>
      </c>
      <c r="D1048" s="8" t="str">
        <f t="shared" si="34"/>
        <v>EL DOVIO - VALLE DEL CAUCA</v>
      </c>
      <c r="E1048" s="8" t="s">
        <v>1151</v>
      </c>
    </row>
    <row r="1049" spans="3:5" x14ac:dyDescent="0.25">
      <c r="C1049" s="8" t="str">
        <f t="shared" si="35"/>
        <v/>
      </c>
      <c r="D1049" s="8" t="str">
        <f t="shared" si="34"/>
        <v>FLORIDA - VALLE DEL CAUCA</v>
      </c>
      <c r="E1049" s="8" t="s">
        <v>1152</v>
      </c>
    </row>
    <row r="1050" spans="3:5" x14ac:dyDescent="0.25">
      <c r="C1050" s="8" t="str">
        <f t="shared" si="35"/>
        <v/>
      </c>
      <c r="D1050" s="8" t="str">
        <f t="shared" ref="D1050:D1113" si="36">+MID(E1050,7,100)</f>
        <v>GINEBRA - VALLE DEL CAUCA</v>
      </c>
      <c r="E1050" s="8" t="s">
        <v>1153</v>
      </c>
    </row>
    <row r="1051" spans="3:5" x14ac:dyDescent="0.25">
      <c r="C1051" s="8" t="str">
        <f t="shared" si="35"/>
        <v/>
      </c>
      <c r="D1051" s="8" t="str">
        <f t="shared" si="36"/>
        <v>GUACARÍ - VALLE DEL CAUCA</v>
      </c>
      <c r="E1051" s="8" t="s">
        <v>1154</v>
      </c>
    </row>
    <row r="1052" spans="3:5" x14ac:dyDescent="0.25">
      <c r="C1052" s="8" t="str">
        <f t="shared" si="35"/>
        <v/>
      </c>
      <c r="D1052" s="8" t="str">
        <f t="shared" si="36"/>
        <v>JAMUNDÍ - VALLE DEL CAUCA</v>
      </c>
      <c r="E1052" s="8" t="s">
        <v>1155</v>
      </c>
    </row>
    <row r="1053" spans="3:5" x14ac:dyDescent="0.25">
      <c r="C1053" s="8" t="str">
        <f t="shared" si="35"/>
        <v/>
      </c>
      <c r="D1053" s="8" t="str">
        <f t="shared" si="36"/>
        <v>LA CUMBRE - VALLE DEL CAUCA</v>
      </c>
      <c r="E1053" s="8" t="s">
        <v>1156</v>
      </c>
    </row>
    <row r="1054" spans="3:5" x14ac:dyDescent="0.25">
      <c r="C1054" s="8" t="str">
        <f t="shared" si="35"/>
        <v/>
      </c>
      <c r="D1054" s="8" t="str">
        <f t="shared" si="36"/>
        <v>LA UNIÓN - VALLE DEL CAUCA</v>
      </c>
      <c r="E1054" s="8" t="s">
        <v>1157</v>
      </c>
    </row>
    <row r="1055" spans="3:5" x14ac:dyDescent="0.25">
      <c r="C1055" s="8" t="str">
        <f t="shared" si="35"/>
        <v/>
      </c>
      <c r="D1055" s="8" t="str">
        <f t="shared" si="36"/>
        <v>LA VICTORIA - VALLE DEL CAUCA</v>
      </c>
      <c r="E1055" s="8" t="s">
        <v>1158</v>
      </c>
    </row>
    <row r="1056" spans="3:5" x14ac:dyDescent="0.25">
      <c r="C1056" s="8" t="str">
        <f t="shared" si="35"/>
        <v/>
      </c>
      <c r="D1056" s="8" t="str">
        <f t="shared" si="36"/>
        <v>OBANDO - VALLE DEL CAUCA</v>
      </c>
      <c r="E1056" s="8" t="s">
        <v>1159</v>
      </c>
    </row>
    <row r="1057" spans="3:5" x14ac:dyDescent="0.25">
      <c r="C1057" s="8" t="str">
        <f t="shared" si="35"/>
        <v/>
      </c>
      <c r="D1057" s="8" t="str">
        <f t="shared" si="36"/>
        <v>PALMIRA - VALLE DEL CAUCA</v>
      </c>
      <c r="E1057" s="8" t="s">
        <v>1160</v>
      </c>
    </row>
    <row r="1058" spans="3:5" x14ac:dyDescent="0.25">
      <c r="C1058" s="8" t="str">
        <f t="shared" si="35"/>
        <v/>
      </c>
      <c r="D1058" s="8" t="str">
        <f t="shared" si="36"/>
        <v>PRADERA - VALLE DEL CAUCA</v>
      </c>
      <c r="E1058" s="8" t="s">
        <v>1161</v>
      </c>
    </row>
    <row r="1059" spans="3:5" x14ac:dyDescent="0.25">
      <c r="C1059" s="8" t="str">
        <f t="shared" si="35"/>
        <v/>
      </c>
      <c r="D1059" s="8" t="str">
        <f t="shared" si="36"/>
        <v>RESTREPO - VALLE DEL CAUCA</v>
      </c>
      <c r="E1059" s="8" t="s">
        <v>1162</v>
      </c>
    </row>
    <row r="1060" spans="3:5" x14ac:dyDescent="0.25">
      <c r="C1060" s="8" t="str">
        <f t="shared" si="35"/>
        <v/>
      </c>
      <c r="D1060" s="8" t="str">
        <f t="shared" si="36"/>
        <v>RIOFRÍO - VALLE DEL CAUCA</v>
      </c>
      <c r="E1060" s="8" t="s">
        <v>1163</v>
      </c>
    </row>
    <row r="1061" spans="3:5" x14ac:dyDescent="0.25">
      <c r="C1061" s="8" t="str">
        <f t="shared" si="35"/>
        <v/>
      </c>
      <c r="D1061" s="8" t="str">
        <f t="shared" si="36"/>
        <v>ROLDANILLO - VALLE DEL CAUCA</v>
      </c>
      <c r="E1061" s="8" t="s">
        <v>1164</v>
      </c>
    </row>
    <row r="1062" spans="3:5" x14ac:dyDescent="0.25">
      <c r="C1062" s="8" t="str">
        <f t="shared" si="35"/>
        <v/>
      </c>
      <c r="D1062" s="8" t="str">
        <f t="shared" si="36"/>
        <v>SAN PEDRO - VALLE DEL CAUCA</v>
      </c>
      <c r="E1062" s="8" t="s">
        <v>1165</v>
      </c>
    </row>
    <row r="1063" spans="3:5" x14ac:dyDescent="0.25">
      <c r="C1063" s="8" t="str">
        <f t="shared" si="35"/>
        <v/>
      </c>
      <c r="D1063" s="8" t="str">
        <f t="shared" si="36"/>
        <v>SEVILLA - VALLE DEL CAUCA</v>
      </c>
      <c r="E1063" s="8" t="s">
        <v>1166</v>
      </c>
    </row>
    <row r="1064" spans="3:5" x14ac:dyDescent="0.25">
      <c r="C1064" s="8" t="str">
        <f t="shared" si="35"/>
        <v/>
      </c>
      <c r="D1064" s="8" t="str">
        <f t="shared" si="36"/>
        <v>TORO - VALLE DEL CAUCA</v>
      </c>
      <c r="E1064" s="8" t="s">
        <v>1167</v>
      </c>
    </row>
    <row r="1065" spans="3:5" x14ac:dyDescent="0.25">
      <c r="C1065" s="8" t="str">
        <f t="shared" si="35"/>
        <v/>
      </c>
      <c r="D1065" s="8" t="str">
        <f t="shared" si="36"/>
        <v>TRUJILLO - VALLE DEL CAUCA</v>
      </c>
      <c r="E1065" s="8" t="s">
        <v>1168</v>
      </c>
    </row>
    <row r="1066" spans="3:5" x14ac:dyDescent="0.25">
      <c r="C1066" s="8" t="str">
        <f t="shared" si="35"/>
        <v/>
      </c>
      <c r="D1066" s="8" t="str">
        <f t="shared" si="36"/>
        <v>TULUÁ - VALLE DEL CAUCA</v>
      </c>
      <c r="E1066" s="8" t="s">
        <v>1169</v>
      </c>
    </row>
    <row r="1067" spans="3:5" x14ac:dyDescent="0.25">
      <c r="C1067" s="8" t="str">
        <f t="shared" si="35"/>
        <v/>
      </c>
      <c r="D1067" s="8" t="str">
        <f t="shared" si="36"/>
        <v>ULLOA - VALLE DEL CAUCA</v>
      </c>
      <c r="E1067" s="8" t="s">
        <v>1170</v>
      </c>
    </row>
    <row r="1068" spans="3:5" x14ac:dyDescent="0.25">
      <c r="C1068" s="8" t="str">
        <f t="shared" si="35"/>
        <v/>
      </c>
      <c r="D1068" s="8" t="str">
        <f t="shared" si="36"/>
        <v>VERSALLES - VALLE DEL CAUCA</v>
      </c>
      <c r="E1068" s="8" t="s">
        <v>1171</v>
      </c>
    </row>
    <row r="1069" spans="3:5" x14ac:dyDescent="0.25">
      <c r="C1069" s="8" t="str">
        <f t="shared" si="35"/>
        <v/>
      </c>
      <c r="D1069" s="8" t="str">
        <f t="shared" si="36"/>
        <v>VIJES - VALLE DEL CAUCA</v>
      </c>
      <c r="E1069" s="8" t="s">
        <v>1172</v>
      </c>
    </row>
    <row r="1070" spans="3:5" x14ac:dyDescent="0.25">
      <c r="C1070" s="8" t="str">
        <f t="shared" si="35"/>
        <v/>
      </c>
      <c r="D1070" s="8" t="str">
        <f t="shared" si="36"/>
        <v>YOTOCO - VALLE DEL CAUCA</v>
      </c>
      <c r="E1070" s="8" t="s">
        <v>1173</v>
      </c>
    </row>
    <row r="1071" spans="3:5" x14ac:dyDescent="0.25">
      <c r="C1071" s="8" t="str">
        <f t="shared" si="35"/>
        <v/>
      </c>
      <c r="D1071" s="8" t="str">
        <f t="shared" si="36"/>
        <v>YUMBO - VALLE DEL CAUCA</v>
      </c>
      <c r="E1071" s="8" t="s">
        <v>1174</v>
      </c>
    </row>
    <row r="1072" spans="3:5" x14ac:dyDescent="0.25">
      <c r="C1072" s="8" t="str">
        <f t="shared" si="35"/>
        <v/>
      </c>
      <c r="D1072" s="8" t="str">
        <f t="shared" si="36"/>
        <v>ZARZAL - VALLE DEL CAUCA</v>
      </c>
      <c r="E1072" s="8" t="s">
        <v>1175</v>
      </c>
    </row>
    <row r="1073" spans="3:5" x14ac:dyDescent="0.25">
      <c r="C1073" s="8" t="str">
        <f t="shared" si="35"/>
        <v/>
      </c>
      <c r="D1073" s="8" t="str">
        <f t="shared" si="36"/>
        <v>DEPARTAMENTO ARAUCA</v>
      </c>
      <c r="E1073" s="8" t="s">
        <v>1176</v>
      </c>
    </row>
    <row r="1074" spans="3:5" x14ac:dyDescent="0.25">
      <c r="C1074" s="8" t="str">
        <f t="shared" si="35"/>
        <v/>
      </c>
      <c r="D1074" s="8" t="str">
        <f t="shared" si="36"/>
        <v>ARAUCA - ARAUCA</v>
      </c>
      <c r="E1074" s="8" t="s">
        <v>1177</v>
      </c>
    </row>
    <row r="1075" spans="3:5" x14ac:dyDescent="0.25">
      <c r="C1075" s="8" t="str">
        <f t="shared" si="35"/>
        <v/>
      </c>
      <c r="D1075" s="8" t="str">
        <f t="shared" si="36"/>
        <v>ARAUQUITA - ARAUCA</v>
      </c>
      <c r="E1075" s="8" t="s">
        <v>1178</v>
      </c>
    </row>
    <row r="1076" spans="3:5" x14ac:dyDescent="0.25">
      <c r="C1076" s="8" t="str">
        <f t="shared" si="35"/>
        <v/>
      </c>
      <c r="D1076" s="8" t="str">
        <f t="shared" si="36"/>
        <v>CRAVO NORTE - ARAUCA</v>
      </c>
      <c r="E1076" s="8" t="s">
        <v>1179</v>
      </c>
    </row>
    <row r="1077" spans="3:5" x14ac:dyDescent="0.25">
      <c r="C1077" s="8" t="str">
        <f t="shared" si="35"/>
        <v/>
      </c>
      <c r="D1077" s="8" t="str">
        <f t="shared" si="36"/>
        <v>FORTUL - ARAUCA</v>
      </c>
      <c r="E1077" s="8" t="s">
        <v>1180</v>
      </c>
    </row>
    <row r="1078" spans="3:5" x14ac:dyDescent="0.25">
      <c r="C1078" s="8" t="str">
        <f t="shared" si="35"/>
        <v/>
      </c>
      <c r="D1078" s="8" t="str">
        <f t="shared" si="36"/>
        <v>PUERTO RONDÓN - ARAUCA</v>
      </c>
      <c r="E1078" s="8" t="s">
        <v>1181</v>
      </c>
    </row>
    <row r="1079" spans="3:5" x14ac:dyDescent="0.25">
      <c r="C1079" s="8" t="str">
        <f t="shared" si="35"/>
        <v/>
      </c>
      <c r="D1079" s="8" t="str">
        <f t="shared" si="36"/>
        <v>SARAVENA - ARAUCA</v>
      </c>
      <c r="E1079" s="8" t="s">
        <v>1182</v>
      </c>
    </row>
    <row r="1080" spans="3:5" x14ac:dyDescent="0.25">
      <c r="C1080" s="8" t="str">
        <f t="shared" si="35"/>
        <v/>
      </c>
      <c r="D1080" s="8" t="str">
        <f t="shared" si="36"/>
        <v>TAME - ARAUCA</v>
      </c>
      <c r="E1080" s="8" t="s">
        <v>1183</v>
      </c>
    </row>
    <row r="1081" spans="3:5" x14ac:dyDescent="0.25">
      <c r="C1081" s="8" t="str">
        <f t="shared" si="35"/>
        <v/>
      </c>
      <c r="D1081" s="8" t="str">
        <f t="shared" si="36"/>
        <v>DEPARTAMENTO CASANARE</v>
      </c>
      <c r="E1081" s="8" t="s">
        <v>1184</v>
      </c>
    </row>
    <row r="1082" spans="3:5" x14ac:dyDescent="0.25">
      <c r="C1082" s="8" t="str">
        <f t="shared" si="35"/>
        <v/>
      </c>
      <c r="D1082" s="8" t="str">
        <f t="shared" si="36"/>
        <v>YOPAL - CASANARE</v>
      </c>
      <c r="E1082" s="8" t="s">
        <v>1185</v>
      </c>
    </row>
    <row r="1083" spans="3:5" x14ac:dyDescent="0.25">
      <c r="C1083" s="8" t="str">
        <f t="shared" si="35"/>
        <v/>
      </c>
      <c r="D1083" s="8" t="str">
        <f t="shared" si="36"/>
        <v>AGUAZUL - CASANARE</v>
      </c>
      <c r="E1083" s="8" t="s">
        <v>1186</v>
      </c>
    </row>
    <row r="1084" spans="3:5" x14ac:dyDescent="0.25">
      <c r="C1084" s="8" t="str">
        <f t="shared" si="35"/>
        <v/>
      </c>
      <c r="D1084" s="8" t="str">
        <f t="shared" si="36"/>
        <v>CHÁMEZA - CASANARE</v>
      </c>
      <c r="E1084" s="8" t="s">
        <v>1187</v>
      </c>
    </row>
    <row r="1085" spans="3:5" x14ac:dyDescent="0.25">
      <c r="C1085" s="8" t="str">
        <f t="shared" si="35"/>
        <v/>
      </c>
      <c r="D1085" s="8" t="str">
        <f t="shared" si="36"/>
        <v>HATO COROZAL - CASANARE</v>
      </c>
      <c r="E1085" s="8" t="s">
        <v>1188</v>
      </c>
    </row>
    <row r="1086" spans="3:5" x14ac:dyDescent="0.25">
      <c r="C1086" s="8" t="str">
        <f t="shared" si="35"/>
        <v/>
      </c>
      <c r="D1086" s="8" t="str">
        <f t="shared" si="36"/>
        <v>LA SALINA - CASANARE</v>
      </c>
      <c r="E1086" s="8" t="s">
        <v>1189</v>
      </c>
    </row>
    <row r="1087" spans="3:5" x14ac:dyDescent="0.25">
      <c r="C1087" s="8" t="str">
        <f t="shared" si="35"/>
        <v/>
      </c>
      <c r="D1087" s="8" t="str">
        <f t="shared" si="36"/>
        <v>MANÍ - CASANARE</v>
      </c>
      <c r="E1087" s="8" t="s">
        <v>1190</v>
      </c>
    </row>
    <row r="1088" spans="3:5" x14ac:dyDescent="0.25">
      <c r="C1088" s="8" t="str">
        <f t="shared" si="35"/>
        <v/>
      </c>
      <c r="D1088" s="8" t="str">
        <f t="shared" si="36"/>
        <v>MONTERREY - CASANARE</v>
      </c>
      <c r="E1088" s="8" t="s">
        <v>1191</v>
      </c>
    </row>
    <row r="1089" spans="3:5" x14ac:dyDescent="0.25">
      <c r="C1089" s="8" t="str">
        <f t="shared" si="35"/>
        <v/>
      </c>
      <c r="D1089" s="8" t="str">
        <f t="shared" si="36"/>
        <v>NUNCHÍA - CASANARE</v>
      </c>
      <c r="E1089" s="8" t="s">
        <v>1192</v>
      </c>
    </row>
    <row r="1090" spans="3:5" x14ac:dyDescent="0.25">
      <c r="C1090" s="8" t="str">
        <f t="shared" si="35"/>
        <v/>
      </c>
      <c r="D1090" s="8" t="str">
        <f t="shared" si="36"/>
        <v>OROCUÉ - CASANARE</v>
      </c>
      <c r="E1090" s="8" t="s">
        <v>1193</v>
      </c>
    </row>
    <row r="1091" spans="3:5" x14ac:dyDescent="0.25">
      <c r="C1091" s="8" t="str">
        <f t="shared" ref="C1091:C1137" si="37">+MID(B1091,3,100)</f>
        <v/>
      </c>
      <c r="D1091" s="8" t="str">
        <f t="shared" si="36"/>
        <v>PAZ DE ARIPORO - CASANARE</v>
      </c>
      <c r="E1091" s="8" t="s">
        <v>1194</v>
      </c>
    </row>
    <row r="1092" spans="3:5" x14ac:dyDescent="0.25">
      <c r="C1092" s="8" t="str">
        <f t="shared" si="37"/>
        <v/>
      </c>
      <c r="D1092" s="8" t="str">
        <f t="shared" si="36"/>
        <v>PORE - CASANARE</v>
      </c>
      <c r="E1092" s="8" t="s">
        <v>1195</v>
      </c>
    </row>
    <row r="1093" spans="3:5" x14ac:dyDescent="0.25">
      <c r="C1093" s="8" t="str">
        <f t="shared" si="37"/>
        <v/>
      </c>
      <c r="D1093" s="8" t="str">
        <f t="shared" si="36"/>
        <v>RECETOR - CASANARE</v>
      </c>
      <c r="E1093" s="8" t="s">
        <v>1196</v>
      </c>
    </row>
    <row r="1094" spans="3:5" x14ac:dyDescent="0.25">
      <c r="C1094" s="8" t="str">
        <f t="shared" si="37"/>
        <v/>
      </c>
      <c r="D1094" s="8" t="str">
        <f t="shared" si="36"/>
        <v>SABANALARGA - CASANARE</v>
      </c>
      <c r="E1094" s="8" t="s">
        <v>1197</v>
      </c>
    </row>
    <row r="1095" spans="3:5" x14ac:dyDescent="0.25">
      <c r="C1095" s="8" t="str">
        <f t="shared" si="37"/>
        <v/>
      </c>
      <c r="D1095" s="8" t="str">
        <f t="shared" si="36"/>
        <v>SÁCAMA - CASANARE</v>
      </c>
      <c r="E1095" s="8" t="s">
        <v>1198</v>
      </c>
    </row>
    <row r="1096" spans="3:5" x14ac:dyDescent="0.25">
      <c r="C1096" s="8" t="str">
        <f t="shared" si="37"/>
        <v/>
      </c>
      <c r="D1096" s="8" t="str">
        <f t="shared" si="36"/>
        <v>SAN LUIS DE PALENQUE - CASANARE</v>
      </c>
      <c r="E1096" s="8" t="s">
        <v>1199</v>
      </c>
    </row>
    <row r="1097" spans="3:5" x14ac:dyDescent="0.25">
      <c r="C1097" s="8" t="str">
        <f t="shared" si="37"/>
        <v/>
      </c>
      <c r="D1097" s="8" t="str">
        <f t="shared" si="36"/>
        <v>TÁMARA - CASANARE</v>
      </c>
      <c r="E1097" s="8" t="s">
        <v>1200</v>
      </c>
    </row>
    <row r="1098" spans="3:5" x14ac:dyDescent="0.25">
      <c r="C1098" s="8" t="str">
        <f t="shared" si="37"/>
        <v/>
      </c>
      <c r="D1098" s="8" t="str">
        <f t="shared" si="36"/>
        <v>TAURAMENA - CASANARE</v>
      </c>
      <c r="E1098" s="8" t="s">
        <v>1201</v>
      </c>
    </row>
    <row r="1099" spans="3:5" x14ac:dyDescent="0.25">
      <c r="C1099" s="8" t="str">
        <f t="shared" si="37"/>
        <v/>
      </c>
      <c r="D1099" s="8" t="str">
        <f t="shared" si="36"/>
        <v>TRINIDAD - CASANARE</v>
      </c>
      <c r="E1099" s="8" t="s">
        <v>1202</v>
      </c>
    </row>
    <row r="1100" spans="3:5" x14ac:dyDescent="0.25">
      <c r="C1100" s="8" t="str">
        <f t="shared" si="37"/>
        <v/>
      </c>
      <c r="D1100" s="8" t="str">
        <f t="shared" si="36"/>
        <v>VILLANUEVA - CASANARE</v>
      </c>
      <c r="E1100" s="8" t="s">
        <v>1203</v>
      </c>
    </row>
    <row r="1101" spans="3:5" x14ac:dyDescent="0.25">
      <c r="C1101" s="8" t="str">
        <f t="shared" si="37"/>
        <v/>
      </c>
      <c r="D1101" s="8" t="str">
        <f t="shared" si="36"/>
        <v>DEPARTAMENTO PUTUMAYO</v>
      </c>
      <c r="E1101" s="8" t="s">
        <v>1204</v>
      </c>
    </row>
    <row r="1102" spans="3:5" x14ac:dyDescent="0.25">
      <c r="C1102" s="8" t="str">
        <f t="shared" si="37"/>
        <v/>
      </c>
      <c r="D1102" s="8" t="str">
        <f t="shared" si="36"/>
        <v>MOCOA - PUTUMAYO</v>
      </c>
      <c r="E1102" s="8" t="s">
        <v>1205</v>
      </c>
    </row>
    <row r="1103" spans="3:5" x14ac:dyDescent="0.25">
      <c r="C1103" s="8" t="str">
        <f t="shared" si="37"/>
        <v/>
      </c>
      <c r="D1103" s="8" t="str">
        <f t="shared" si="36"/>
        <v>COLÓN - PUTUMAYO</v>
      </c>
      <c r="E1103" s="8" t="s">
        <v>1206</v>
      </c>
    </row>
    <row r="1104" spans="3:5" x14ac:dyDescent="0.25">
      <c r="C1104" s="8" t="str">
        <f t="shared" si="37"/>
        <v/>
      </c>
      <c r="D1104" s="8" t="str">
        <f t="shared" si="36"/>
        <v>ORITO - PUTUMAYO</v>
      </c>
      <c r="E1104" s="8" t="s">
        <v>1207</v>
      </c>
    </row>
    <row r="1105" spans="3:5" x14ac:dyDescent="0.25">
      <c r="C1105" s="8" t="str">
        <f t="shared" si="37"/>
        <v/>
      </c>
      <c r="D1105" s="8" t="str">
        <f t="shared" si="36"/>
        <v>PUERTO ASÍS - PUTUMAYO</v>
      </c>
      <c r="E1105" s="8" t="s">
        <v>1208</v>
      </c>
    </row>
    <row r="1106" spans="3:5" x14ac:dyDescent="0.25">
      <c r="C1106" s="8" t="str">
        <f t="shared" si="37"/>
        <v/>
      </c>
      <c r="D1106" s="8" t="str">
        <f t="shared" si="36"/>
        <v>PUERTO CAICEDO - PUTUMAYO</v>
      </c>
      <c r="E1106" s="8" t="s">
        <v>1209</v>
      </c>
    </row>
    <row r="1107" spans="3:5" x14ac:dyDescent="0.25">
      <c r="C1107" s="8" t="str">
        <f t="shared" si="37"/>
        <v/>
      </c>
      <c r="D1107" s="8" t="str">
        <f t="shared" si="36"/>
        <v>PUERTO GUZMÁN - PUTUMAYO</v>
      </c>
      <c r="E1107" s="8" t="s">
        <v>1210</v>
      </c>
    </row>
    <row r="1108" spans="3:5" x14ac:dyDescent="0.25">
      <c r="C1108" s="8" t="str">
        <f t="shared" si="37"/>
        <v/>
      </c>
      <c r="D1108" s="8" t="str">
        <f t="shared" si="36"/>
        <v>PUERTO LEGUÍZAMO - PUTUMAYO</v>
      </c>
      <c r="E1108" s="8" t="s">
        <v>1211</v>
      </c>
    </row>
    <row r="1109" spans="3:5" x14ac:dyDescent="0.25">
      <c r="C1109" s="8" t="str">
        <f t="shared" si="37"/>
        <v/>
      </c>
      <c r="D1109" s="8" t="str">
        <f t="shared" si="36"/>
        <v>SIBUNDOY - PUTUMAYO</v>
      </c>
      <c r="E1109" s="8" t="s">
        <v>1212</v>
      </c>
    </row>
    <row r="1110" spans="3:5" x14ac:dyDescent="0.25">
      <c r="C1110" s="8" t="str">
        <f t="shared" si="37"/>
        <v/>
      </c>
      <c r="D1110" s="8" t="str">
        <f t="shared" si="36"/>
        <v>SAN FRANCISCO - PUTUMAYO</v>
      </c>
      <c r="E1110" s="8" t="s">
        <v>1213</v>
      </c>
    </row>
    <row r="1111" spans="3:5" x14ac:dyDescent="0.25">
      <c r="C1111" s="8" t="str">
        <f t="shared" si="37"/>
        <v/>
      </c>
      <c r="D1111" s="8" t="str">
        <f t="shared" si="36"/>
        <v>SAN MIGUEL (La Dorada) - PUTUMAYO</v>
      </c>
      <c r="E1111" s="9" t="s">
        <v>1214</v>
      </c>
    </row>
    <row r="1112" spans="3:5" x14ac:dyDescent="0.25">
      <c r="C1112" s="8" t="str">
        <f t="shared" si="37"/>
        <v/>
      </c>
      <c r="D1112" s="8" t="str">
        <f t="shared" si="36"/>
        <v>SANTIAGO - PUTUMAYO</v>
      </c>
      <c r="E1112" s="8" t="s">
        <v>1215</v>
      </c>
    </row>
    <row r="1113" spans="3:5" x14ac:dyDescent="0.25">
      <c r="C1113" s="8" t="str">
        <f t="shared" si="37"/>
        <v/>
      </c>
      <c r="D1113" s="8" t="str">
        <f t="shared" si="36"/>
        <v>VALLE DEL GUAMUEZ (La Hormiga) - PUTUMAYO</v>
      </c>
      <c r="E1113" s="9" t="s">
        <v>1216</v>
      </c>
    </row>
    <row r="1114" spans="3:5" x14ac:dyDescent="0.25">
      <c r="C1114" s="8" t="str">
        <f t="shared" si="37"/>
        <v/>
      </c>
      <c r="D1114" s="8" t="str">
        <f t="shared" ref="D1114:D1137" si="38">+MID(E1114,7,100)</f>
        <v>VILLAGARZÓN - PUTUMAYO</v>
      </c>
      <c r="E1114" s="8" t="s">
        <v>1217</v>
      </c>
    </row>
    <row r="1115" spans="3:5" x14ac:dyDescent="0.25">
      <c r="C1115" s="8" t="str">
        <f t="shared" si="37"/>
        <v/>
      </c>
      <c r="D1115" s="8" t="str">
        <f t="shared" si="38"/>
        <v>DEPARTAMENTO SAN ANDRÉS</v>
      </c>
      <c r="E1115" s="8" t="s">
        <v>1218</v>
      </c>
    </row>
    <row r="1116" spans="3:5" x14ac:dyDescent="0.25">
      <c r="C1116" s="8" t="str">
        <f t="shared" si="37"/>
        <v/>
      </c>
      <c r="D1116" s="8" t="str">
        <f t="shared" si="38"/>
        <v>SAN ANDRÉS - SAN ANDRÉS PROVIDENCIA Y SANTA CATALINA</v>
      </c>
      <c r="E1116" s="8" t="s">
        <v>1219</v>
      </c>
    </row>
    <row r="1117" spans="3:5" x14ac:dyDescent="0.25">
      <c r="C1117" s="8" t="str">
        <f t="shared" si="37"/>
        <v/>
      </c>
      <c r="D1117" s="8" t="str">
        <f t="shared" si="38"/>
        <v>PROVIDENCIA (Santa Isabel) - SAN ANDRÉS PROVIDENCIA Y SANTA CATALINA</v>
      </c>
      <c r="E1117" s="8" t="s">
        <v>1220</v>
      </c>
    </row>
    <row r="1118" spans="3:5" x14ac:dyDescent="0.25">
      <c r="C1118" s="8" t="str">
        <f t="shared" si="37"/>
        <v/>
      </c>
      <c r="D1118" s="8" t="str">
        <f t="shared" si="38"/>
        <v>DEPARTAMENTO AMAZONAS</v>
      </c>
      <c r="E1118" s="8" t="s">
        <v>1221</v>
      </c>
    </row>
    <row r="1119" spans="3:5" x14ac:dyDescent="0.25">
      <c r="C1119" s="8" t="str">
        <f t="shared" si="37"/>
        <v/>
      </c>
      <c r="D1119" s="8" t="str">
        <f t="shared" si="38"/>
        <v>LETICIA - AMAZONAS</v>
      </c>
      <c r="E1119" s="8" t="s">
        <v>1222</v>
      </c>
    </row>
    <row r="1120" spans="3:5" x14ac:dyDescent="0.25">
      <c r="C1120" s="8" t="str">
        <f t="shared" si="37"/>
        <v/>
      </c>
      <c r="D1120" s="8" t="str">
        <f t="shared" si="38"/>
        <v>PUERTO NARIÑO - AMAZONAS</v>
      </c>
      <c r="E1120" s="8" t="s">
        <v>1223</v>
      </c>
    </row>
    <row r="1121" spans="3:5" x14ac:dyDescent="0.25">
      <c r="C1121" s="8" t="str">
        <f t="shared" si="37"/>
        <v/>
      </c>
      <c r="D1121" s="8" t="str">
        <f t="shared" si="38"/>
        <v>DEPARTAMENTO GUAINÍA</v>
      </c>
      <c r="E1121" s="8" t="s">
        <v>1224</v>
      </c>
    </row>
    <row r="1122" spans="3:5" x14ac:dyDescent="0.25">
      <c r="C1122" s="8" t="str">
        <f t="shared" si="37"/>
        <v/>
      </c>
      <c r="D1122" s="8" t="str">
        <f t="shared" si="38"/>
        <v>INÍRIDA - GUAINÍA</v>
      </c>
      <c r="E1122" s="8" t="s">
        <v>1225</v>
      </c>
    </row>
    <row r="1123" spans="3:5" x14ac:dyDescent="0.25">
      <c r="C1123" s="8" t="str">
        <f t="shared" si="37"/>
        <v/>
      </c>
      <c r="D1123" s="8" t="str">
        <f t="shared" si="38"/>
        <v>DEPARTAMENTO GUAVIARE</v>
      </c>
      <c r="E1123" s="8" t="s">
        <v>1226</v>
      </c>
    </row>
    <row r="1124" spans="3:5" x14ac:dyDescent="0.25">
      <c r="C1124" s="8" t="str">
        <f t="shared" si="37"/>
        <v/>
      </c>
      <c r="D1124" s="8" t="str">
        <f t="shared" si="38"/>
        <v>SAN JOSÉ DEL GUAVIARE - GUAVIARE</v>
      </c>
      <c r="E1124" s="8" t="s">
        <v>1227</v>
      </c>
    </row>
    <row r="1125" spans="3:5" x14ac:dyDescent="0.25">
      <c r="C1125" s="8" t="str">
        <f t="shared" si="37"/>
        <v/>
      </c>
      <c r="D1125" s="8" t="str">
        <f t="shared" si="38"/>
        <v>CALAMAR - GUAVIARE</v>
      </c>
      <c r="E1125" s="8" t="s">
        <v>1228</v>
      </c>
    </row>
    <row r="1126" spans="3:5" x14ac:dyDescent="0.25">
      <c r="C1126" s="8" t="str">
        <f t="shared" si="37"/>
        <v/>
      </c>
      <c r="D1126" s="8" t="str">
        <f t="shared" si="38"/>
        <v>EL RETORNO - GUAVIARE</v>
      </c>
      <c r="E1126" s="8" t="s">
        <v>1229</v>
      </c>
    </row>
    <row r="1127" spans="3:5" x14ac:dyDescent="0.25">
      <c r="C1127" s="8" t="str">
        <f t="shared" si="37"/>
        <v/>
      </c>
      <c r="D1127" s="8" t="str">
        <f t="shared" si="38"/>
        <v>MIRAFLORES - GUAVIARE</v>
      </c>
      <c r="E1127" s="8" t="s">
        <v>1230</v>
      </c>
    </row>
    <row r="1128" spans="3:5" x14ac:dyDescent="0.25">
      <c r="C1128" s="8" t="str">
        <f t="shared" si="37"/>
        <v/>
      </c>
      <c r="D1128" s="8" t="str">
        <f t="shared" si="38"/>
        <v>DEPARTAMENTO VAUPÉS</v>
      </c>
      <c r="E1128" s="8" t="s">
        <v>1231</v>
      </c>
    </row>
    <row r="1129" spans="3:5" x14ac:dyDescent="0.25">
      <c r="C1129" s="8" t="str">
        <f t="shared" si="37"/>
        <v/>
      </c>
      <c r="D1129" s="8" t="str">
        <f t="shared" si="38"/>
        <v>MITÚ - VAUPÉS</v>
      </c>
      <c r="E1129" s="8" t="s">
        <v>1232</v>
      </c>
    </row>
    <row r="1130" spans="3:5" x14ac:dyDescent="0.25">
      <c r="C1130" s="8" t="str">
        <f t="shared" si="37"/>
        <v/>
      </c>
      <c r="D1130" s="8" t="str">
        <f t="shared" si="38"/>
        <v>CARURÚ - VAUPÉS</v>
      </c>
      <c r="E1130" s="8" t="s">
        <v>1233</v>
      </c>
    </row>
    <row r="1131" spans="3:5" x14ac:dyDescent="0.25">
      <c r="C1131" s="8" t="str">
        <f t="shared" si="37"/>
        <v/>
      </c>
      <c r="D1131" s="8" t="str">
        <f t="shared" si="38"/>
        <v>TARAIRA - VAUPÉS</v>
      </c>
      <c r="E1131" s="8" t="s">
        <v>1234</v>
      </c>
    </row>
    <row r="1132" spans="3:5" x14ac:dyDescent="0.25">
      <c r="C1132" s="8" t="str">
        <f t="shared" si="37"/>
        <v/>
      </c>
      <c r="D1132" s="8" t="str">
        <f t="shared" si="38"/>
        <v>DEPARTAMENTO VICHADA</v>
      </c>
      <c r="E1132" s="8" t="s">
        <v>1235</v>
      </c>
    </row>
    <row r="1133" spans="3:5" x14ac:dyDescent="0.25">
      <c r="C1133" s="8" t="str">
        <f t="shared" si="37"/>
        <v/>
      </c>
      <c r="D1133" s="8" t="str">
        <f t="shared" si="38"/>
        <v>PUERTO CARREÑO - VICHADA</v>
      </c>
      <c r="E1133" s="8" t="s">
        <v>1236</v>
      </c>
    </row>
    <row r="1134" spans="3:5" x14ac:dyDescent="0.25">
      <c r="C1134" s="8" t="str">
        <f t="shared" si="37"/>
        <v/>
      </c>
      <c r="D1134" s="8" t="str">
        <f t="shared" si="38"/>
        <v>LA PRIMAVERA - VICHADA</v>
      </c>
      <c r="E1134" s="8" t="s">
        <v>1237</v>
      </c>
    </row>
    <row r="1135" spans="3:5" x14ac:dyDescent="0.25">
      <c r="C1135" s="8" t="str">
        <f t="shared" si="37"/>
        <v/>
      </c>
      <c r="D1135" s="8" t="str">
        <f t="shared" si="38"/>
        <v>SANTA ROSALÍA - VICHADA</v>
      </c>
      <c r="E1135" s="8" t="s">
        <v>1238</v>
      </c>
    </row>
    <row r="1136" spans="3:5" x14ac:dyDescent="0.25">
      <c r="C1136" s="8" t="str">
        <f t="shared" si="37"/>
        <v/>
      </c>
      <c r="D1136" s="8" t="str">
        <f t="shared" si="38"/>
        <v>CUMARIBO - VICHADA</v>
      </c>
      <c r="E1136" s="8" t="s">
        <v>1239</v>
      </c>
    </row>
    <row r="1137" spans="3:5" x14ac:dyDescent="0.25">
      <c r="C1137" s="8" t="str">
        <f t="shared" si="37"/>
        <v/>
      </c>
      <c r="D1137" s="8" t="str">
        <f t="shared" si="38"/>
        <v>ENTE GENERAL</v>
      </c>
      <c r="E1137" s="8" t="s">
        <v>1240</v>
      </c>
    </row>
  </sheetData>
  <autoFilter ref="B1:G1137"/>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Props1.xml><?xml version="1.0" encoding="utf-8"?>
<ds:datastoreItem xmlns:ds="http://schemas.openxmlformats.org/officeDocument/2006/customXml" ds:itemID="{878652D0-07E0-4FF5-B145-6361192C0925}"/>
</file>

<file path=customXml/itemProps2.xml><?xml version="1.0" encoding="utf-8"?>
<ds:datastoreItem xmlns:ds="http://schemas.openxmlformats.org/officeDocument/2006/customXml" ds:itemID="{5B8EEDF0-6C0C-4DD9-8B63-F81081FC5620}"/>
</file>

<file path=customXml/itemProps3.xml><?xml version="1.0" encoding="utf-8"?>
<ds:datastoreItem xmlns:ds="http://schemas.openxmlformats.org/officeDocument/2006/customXml" ds:itemID="{92A41E1B-8974-4842-AB29-A2CDF85819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F23.1 PRODUCCIÓN, INGRESOS D...</vt:lpstr>
      <vt:lpstr>F23.2  RECAUDO POR RECURSO N...</vt:lpstr>
      <vt:lpstr>F23.6  GASTOS DE FUNCIONAMIE...</vt:lpstr>
      <vt:lpstr>crudo</vt:lpstr>
      <vt:lpstr>gas</vt:lpstr>
      <vt:lpstr>cod municipios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51 Informe de Ingresos y gastos con recursos de regalías corte abril 30 de 2020</dc:title>
  <dc:creator>Apache POI</dc:creator>
  <cp:lastModifiedBy>Odilma</cp:lastModifiedBy>
  <dcterms:created xsi:type="dcterms:W3CDTF">2016-08-22T13:11:47Z</dcterms:created>
  <dcterms:modified xsi:type="dcterms:W3CDTF">2020-05-11T21:03:01Z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