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202300"/>
  <mc:AlternateContent xmlns:mc="http://schemas.openxmlformats.org/markup-compatibility/2006">
    <mc:Choice Requires="x15">
      <x15ac:absPath xmlns:x15ac="http://schemas.microsoft.com/office/spreadsheetml/2010/11/ac" url="\\htchmydocs.anh.gov.co\sperfiles\rosario.ramos\My Documents\.CGR\PLAN DE MEJORAMIENTO CGR\2024\"/>
    </mc:Choice>
  </mc:AlternateContent>
  <xr:revisionPtr revIDLastSave="0" documentId="13_ncr:1_{1FE012CE-3CA5-449D-9AEF-6495DCE14A87}" xr6:coauthVersionLast="47" xr6:coauthVersionMax="47" xr10:uidLastSave="{00000000-0000-0000-0000-000000000000}"/>
  <bookViews>
    <workbookView xWindow="-120" yWindow="-120" windowWidth="24240" windowHeight="13140" xr2:uid="{4293EE12-ACCB-43E7-AEB8-3CAFA892C662}"/>
  </bookViews>
  <sheets>
    <sheet name="Seguimiento PM Jun 2024 vigente" sheetId="1" r:id="rId1"/>
  </sheets>
  <externalReferences>
    <externalReference r:id="rId2"/>
  </externalReferences>
  <definedNames>
    <definedName name="_xlnm._FilterDatabase" localSheetId="0" hidden="1">'Seguimiento PM Jun 2024 vigente'!$A$10:$Q$98</definedName>
    <definedName name="COMITE">#REF!</definedName>
    <definedName name="COMITES">#REF!</definedName>
    <definedName name="DA">#REF!</definedName>
    <definedName name="NUEVO">#REF!</definedName>
    <definedName name="OAP">#REF!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98" i="1" l="1"/>
  <c r="B98" i="1"/>
  <c r="Q97" i="1"/>
  <c r="B97" i="1"/>
  <c r="Q96" i="1"/>
  <c r="B96" i="1"/>
  <c r="Q95" i="1"/>
  <c r="B95" i="1"/>
  <c r="Q94" i="1"/>
  <c r="B94" i="1"/>
  <c r="Q93" i="1"/>
  <c r="B93" i="1"/>
  <c r="Q92" i="1"/>
  <c r="B92" i="1"/>
  <c r="Q91" i="1"/>
  <c r="B91" i="1"/>
  <c r="Q90" i="1"/>
  <c r="B90" i="1"/>
  <c r="Q89" i="1"/>
  <c r="B89" i="1"/>
  <c r="Q88" i="1"/>
  <c r="B88" i="1"/>
  <c r="Q87" i="1"/>
  <c r="B87" i="1"/>
  <c r="Q86" i="1"/>
  <c r="B86" i="1"/>
  <c r="Q85" i="1"/>
  <c r="B85" i="1"/>
  <c r="Q84" i="1"/>
  <c r="B84" i="1"/>
  <c r="Q83" i="1"/>
  <c r="B83" i="1"/>
  <c r="Q82" i="1"/>
  <c r="B82" i="1"/>
  <c r="Q81" i="1"/>
  <c r="B81" i="1"/>
  <c r="Q80" i="1"/>
  <c r="B80" i="1"/>
  <c r="Q79" i="1"/>
  <c r="B79" i="1"/>
  <c r="Q78" i="1"/>
  <c r="B78" i="1"/>
  <c r="Q77" i="1"/>
  <c r="B77" i="1"/>
  <c r="Q76" i="1"/>
  <c r="B76" i="1"/>
  <c r="Q75" i="1"/>
  <c r="B75" i="1"/>
  <c r="Q74" i="1"/>
  <c r="B74" i="1"/>
  <c r="Q73" i="1"/>
  <c r="B73" i="1"/>
  <c r="Q72" i="1"/>
  <c r="M72" i="1"/>
  <c r="B72" i="1"/>
  <c r="Q71" i="1"/>
  <c r="M71" i="1"/>
  <c r="B71" i="1"/>
  <c r="Q70" i="1"/>
  <c r="M70" i="1"/>
  <c r="B70" i="1"/>
  <c r="Q69" i="1"/>
  <c r="M69" i="1"/>
  <c r="B69" i="1"/>
  <c r="Q68" i="1"/>
  <c r="M68" i="1"/>
  <c r="B68" i="1"/>
  <c r="Q67" i="1"/>
  <c r="M67" i="1"/>
  <c r="B67" i="1"/>
  <c r="Q66" i="1"/>
  <c r="M66" i="1"/>
  <c r="B66" i="1"/>
  <c r="Q65" i="1"/>
  <c r="M65" i="1"/>
  <c r="B65" i="1"/>
  <c r="Q64" i="1"/>
  <c r="M64" i="1"/>
  <c r="B64" i="1"/>
  <c r="Q63" i="1"/>
  <c r="M63" i="1"/>
  <c r="B63" i="1"/>
  <c r="Q62" i="1"/>
  <c r="M62" i="1"/>
  <c r="B62" i="1"/>
  <c r="Q61" i="1"/>
  <c r="M61" i="1"/>
  <c r="B61" i="1"/>
  <c r="Q60" i="1"/>
  <c r="M60" i="1"/>
  <c r="B60" i="1"/>
  <c r="Q59" i="1"/>
  <c r="M59" i="1"/>
  <c r="B59" i="1"/>
  <c r="Q58" i="1"/>
  <c r="M58" i="1"/>
  <c r="B58" i="1"/>
  <c r="Q57" i="1"/>
  <c r="M57" i="1"/>
  <c r="B57" i="1"/>
  <c r="Q56" i="1"/>
  <c r="M56" i="1"/>
  <c r="B56" i="1"/>
  <c r="Q55" i="1"/>
  <c r="M55" i="1"/>
  <c r="B55" i="1"/>
  <c r="Q54" i="1"/>
  <c r="M54" i="1"/>
  <c r="B54" i="1"/>
  <c r="Q53" i="1"/>
  <c r="M53" i="1"/>
  <c r="B53" i="1"/>
  <c r="Q52" i="1"/>
  <c r="M52" i="1"/>
  <c r="B52" i="1"/>
  <c r="Q51" i="1"/>
  <c r="M51" i="1"/>
  <c r="B51" i="1"/>
  <c r="Q50" i="1"/>
  <c r="M50" i="1"/>
  <c r="B50" i="1"/>
  <c r="Q49" i="1"/>
  <c r="M49" i="1"/>
  <c r="B49" i="1"/>
  <c r="Q48" i="1"/>
  <c r="M48" i="1"/>
  <c r="B48" i="1"/>
  <c r="Q47" i="1"/>
  <c r="M47" i="1"/>
  <c r="B47" i="1"/>
  <c r="Q46" i="1"/>
  <c r="M46" i="1"/>
  <c r="B46" i="1"/>
  <c r="Q45" i="1"/>
  <c r="M45" i="1"/>
  <c r="B45" i="1"/>
  <c r="Q44" i="1"/>
  <c r="M44" i="1"/>
  <c r="B44" i="1"/>
  <c r="Q43" i="1"/>
  <c r="M43" i="1"/>
  <c r="B43" i="1"/>
  <c r="Q42" i="1"/>
  <c r="M42" i="1"/>
  <c r="B42" i="1"/>
  <c r="Q41" i="1"/>
  <c r="M41" i="1"/>
  <c r="B41" i="1"/>
  <c r="Q40" i="1"/>
  <c r="M40" i="1"/>
  <c r="B40" i="1"/>
  <c r="Q39" i="1"/>
  <c r="M39" i="1"/>
  <c r="B39" i="1"/>
  <c r="Q38" i="1"/>
  <c r="M38" i="1"/>
  <c r="B38" i="1"/>
  <c r="Q37" i="1"/>
  <c r="M37" i="1"/>
  <c r="B37" i="1"/>
  <c r="Q36" i="1"/>
  <c r="M36" i="1"/>
  <c r="B36" i="1"/>
  <c r="Q35" i="1"/>
  <c r="M35" i="1"/>
  <c r="B35" i="1"/>
  <c r="Q34" i="1"/>
  <c r="M34" i="1"/>
  <c r="B34" i="1"/>
  <c r="Q33" i="1"/>
  <c r="M33" i="1"/>
  <c r="B33" i="1"/>
  <c r="Q32" i="1"/>
  <c r="M32" i="1"/>
  <c r="B32" i="1"/>
  <c r="Q31" i="1"/>
  <c r="M31" i="1"/>
  <c r="B31" i="1"/>
  <c r="Q30" i="1"/>
  <c r="M30" i="1"/>
  <c r="B30" i="1"/>
  <c r="Q29" i="1"/>
  <c r="M29" i="1"/>
  <c r="B29" i="1"/>
  <c r="Q28" i="1"/>
  <c r="M28" i="1"/>
  <c r="B28" i="1"/>
  <c r="Q27" i="1"/>
  <c r="M27" i="1"/>
  <c r="B27" i="1"/>
  <c r="Q26" i="1"/>
  <c r="M26" i="1"/>
  <c r="B26" i="1"/>
  <c r="Q25" i="1"/>
  <c r="M25" i="1"/>
  <c r="B25" i="1"/>
  <c r="Q24" i="1"/>
  <c r="M24" i="1"/>
  <c r="B24" i="1"/>
  <c r="Q23" i="1"/>
  <c r="M23" i="1"/>
  <c r="B23" i="1"/>
  <c r="Q22" i="1"/>
  <c r="M22" i="1"/>
  <c r="B22" i="1"/>
  <c r="Q21" i="1"/>
  <c r="M21" i="1"/>
  <c r="B21" i="1"/>
  <c r="Q20" i="1"/>
  <c r="M20" i="1"/>
  <c r="B20" i="1"/>
  <c r="Q19" i="1"/>
  <c r="M19" i="1"/>
  <c r="B19" i="1"/>
  <c r="Q18" i="1"/>
  <c r="M18" i="1"/>
  <c r="B18" i="1"/>
  <c r="Q17" i="1"/>
  <c r="M17" i="1"/>
  <c r="B17" i="1"/>
  <c r="Q16" i="1"/>
  <c r="M16" i="1"/>
  <c r="B16" i="1"/>
  <c r="Q15" i="1"/>
  <c r="M15" i="1"/>
  <c r="B15" i="1"/>
  <c r="Q14" i="1"/>
  <c r="M14" i="1"/>
  <c r="B14" i="1"/>
  <c r="Q13" i="1"/>
  <c r="M13" i="1"/>
  <c r="B13" i="1"/>
  <c r="Q12" i="1"/>
  <c r="M12" i="1"/>
  <c r="B12" i="1"/>
  <c r="Q11" i="1"/>
  <c r="M11" i="1"/>
</calcChain>
</file>

<file path=xl/sharedStrings.xml><?xml version="1.0" encoding="utf-8"?>
<sst xmlns="http://schemas.openxmlformats.org/spreadsheetml/2006/main" count="806" uniqueCount="476">
  <si>
    <t>Tipo Modalidad</t>
  </si>
  <si>
    <t>M-3: PLAN DE MEJORAMIENTO</t>
  </si>
  <si>
    <t>Formulario</t>
  </si>
  <si>
    <t>F14.1: PLANES DE MEJORAMIENTO - ENTIDADES</t>
  </si>
  <si>
    <t>Moneda Informe</t>
  </si>
  <si>
    <t>Entidad</t>
  </si>
  <si>
    <t>Fecha</t>
  </si>
  <si>
    <t>Periodicidad</t>
  </si>
  <si>
    <t>SEMESTRAL</t>
  </si>
  <si>
    <t>[1]</t>
  </si>
  <si>
    <t>0 PLANES DE MEJORAMIENTO - ENTIDADES</t>
  </si>
  <si>
    <t>N°</t>
  </si>
  <si>
    <t>Fila</t>
  </si>
  <si>
    <t>MODALIDAD DE REGISTRO</t>
  </si>
  <si>
    <t>CÓDIGO HALLAZGO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</si>
  <si>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</si>
  <si>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</si>
  <si>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</si>
  <si>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</si>
  <si>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</si>
  <si>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</si>
  <si>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</si>
  <si>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</si>
  <si>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</si>
  <si>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</si>
  <si>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OBSERVACIONES</t>
  </si>
  <si>
    <t>AREA RESPONSALBE</t>
  </si>
  <si>
    <t>% Avance según ejecución</t>
  </si>
  <si>
    <t>FILA_01</t>
  </si>
  <si>
    <t>2 AVANCE ó SEGUIMIENTO DEL PLAN DE MEJORAMIENTO</t>
  </si>
  <si>
    <t>242015AC</t>
  </si>
  <si>
    <t>Caso Pozos La Tigra. La ANH recibió las áreas en donde se ubican los pozos y no hizo salvedad alguna en las actas de recibo. Dichas áreas fueron adjudicadas a Fénix sin establecer excepciones u observaciones de exclusión alguna para su explotación, por lo tanto la ANH es responsable por los daños ambientales ocasionados por la emanación de crudo de los mencionados pozos.</t>
  </si>
  <si>
    <t>No identifica la CGR en su informe, pero determina que esto ocasiona que a la fecha haya un daño ambiental en el suelo por escorrentía y contaminación del caño siete, contraviniendo lo establecido en la ley 09 de 1979, la ley 99 de 1993 y en el decreto ley 2811 de 1974 y el Decreto 3930 de 2010</t>
  </si>
  <si>
    <t>Gestionar con Ecopetrol para que incluya los pozos la Tigra 5, 6, 7 y 10 en el Programa de Abandono de 2017</t>
  </si>
  <si>
    <t>Documentos de abandono</t>
  </si>
  <si>
    <t>Se adjuntan las formas 7CR y 10 ACR (de abandono definitivo pozo la Tigra 7) y la comunicación remitida a Ecopetrol solicitando el abandono de los pozos pendientes por abandonar. 
Con Radicado  20245010154031 Id: 1576035 Presidencia ANH solicitó a Ecopetrol la designación de un equipo técnico y jurídico que participe en las mesas de trabajo</t>
  </si>
  <si>
    <t xml:space="preserve">VORP/GRO/Fiscalización </t>
  </si>
  <si>
    <t>6-2019 AF</t>
  </si>
  <si>
    <t>Registro propiedad, planta y equipo vs información de inventarios. Se evidenció que los bienes que fueron entregados por FUPAD a las Corporaciones en mención no se encuentran registrados contablemente en el grupo de Propiedad, Pianta y Equipo de la ANH, a pesar de encontrarse dichos bienes y elementos plaqueteados por la Agencia y que fueron entregados en la vigencia 2018.</t>
  </si>
  <si>
    <t>Deficiencias en el registro y control de los bienes y elementos adquiridos en el marco de los convenios suscritos por la ANH, asimismo falta de conciliación permanente entre las áreas responsables de dichos registros, reflejando deficiencias en el control interno contable y que genera
afectación en la razonabilidad del saldo de la cuenta en el balance.</t>
  </si>
  <si>
    <t>Contratos de Comodatos proyectados y suscritos</t>
  </si>
  <si>
    <t>Análisis de viabilidad jurídica de los contratos de Comodatos en cuanto a los términos con cada entidad, firma y legalización (OAJ)</t>
  </si>
  <si>
    <t>Contratos de Comodatos Firmados / Contratos de Comodatos Proyectados</t>
  </si>
  <si>
    <t>VAF</t>
  </si>
  <si>
    <t>7-2019AF</t>
  </si>
  <si>
    <t>Suscripción de comodatos para bienes entregados a terceros.
Los bienes adquiridos en el convenio de asociación 001 de 2018 (ANH - FUPAD), fueron entregados por FUPAD a CARSUCRE, CAR de los Valles del Sinú y San Jorge - CVS y CORPONOR sin que la ANH dueña de los recursos realizara la entrega de los mismos a las Corporaciones a través de comodato o a título de préstamo de uso.</t>
  </si>
  <si>
    <t>Se evidencia debilidades en la administración, seguimiento y control de los bienes de propiedad de la ANH adquiridos en el marco de los convenios suscritos, lo que genera un riesgo de pérdida e impide ejercer un efectivo control a los bienes entregados a terceros.</t>
  </si>
  <si>
    <t>10-2019AF</t>
  </si>
  <si>
    <t>Ejecución y supervisión convenio 730 de 2016 ANH-COLCIENCIAS
Atraso en presentación de productos por los ejecutores y aprobación de COLCIENCIAS. Cto 494/2017 avance de 76% en entrega de información y 1% aprobado por Colciencias; Cto 454/2017 avance de 4% y 2% aprobado. Cto 157/2018 sin iniciar ejecución porque no hay aprobación de Plan Operativo y Colciencias no ha desembolsado recursos</t>
  </si>
  <si>
    <t>Ausencia de colaboración interinstitucional entre las entidades involucradas en la ejecución del Convenio, ha conllevado a desconocer por parte de Colciencias la supervisión que la ANH debe ejercer como ordenador del gasto, y quien tiene la responsabilidad de verificar y exigir la adecuada ejecución del convenio, coadyuvado por un inadecuado seguimiento y supervisión de los compromisos</t>
  </si>
  <si>
    <t xml:space="preserve">Rendición de Cuentas de la ejecución del convenio </t>
  </si>
  <si>
    <t xml:space="preserve">Solicitar por parte del Comité Técnico y Administrativo del Convenio por parte de la ANH, la presentación de los Informes de gestión trimestrales, así como de los Informes Financieros. </t>
  </si>
  <si>
    <t xml:space="preserve">Reportes de Gestión Trimestral y financieros. </t>
  </si>
  <si>
    <t>Inf avance trimestral Id 1622301. Cto 454-2017: Ob Gral 1: 100% Ob Gral 2: 53% Ejec financ 96,3% - Cto. 494 de 2017.  Ob Gral 1: 100% Ob Gral 2: 53% Ejec financ 91.7%. - Cto. 157 de 2018: P1. 100%; P2  65%; P3 67%; P4 91%; P5 100%; P7 97%; P8 95%; P9 83%; P12 90%; P14 95%; P15 85%; Cto 300-2017: en cobro jurídico a la espera de agendamiento de audiencia. Avance general del convenio 87%.</t>
  </si>
  <si>
    <t>VT</t>
  </si>
  <si>
    <t>23FIS2019</t>
  </si>
  <si>
    <t>Gestión de la información de producción de crudo a través de los sistemas de información de la ANH. Diferencias en la conciliación volumétrica entre el cuadro 4 físico , SOLAR y AVM que consolida los reportes del IDP.</t>
  </si>
  <si>
    <t>No existen los suficientes controles a los flujos de información  que permitan garantizar la determinación efectiva de los volúmenes de producción de HC´s en los campos y pozos productores del país; por debilidades en el proceso de captura, almacenamiento, archivo y gestión de los archivos que soportan los reportes de producción.</t>
  </si>
  <si>
    <t>Validar que la información fue correctamente y corren los procesos para liquidar la producción por Campo.</t>
  </si>
  <si>
    <t>Validar la implementación de las actualizaciones tanto de software como de facilidades</t>
  </si>
  <si>
    <t>Informe Validación de Redes</t>
  </si>
  <si>
    <t>VORP/GRO/FISCALIZACIÓN</t>
  </si>
  <si>
    <t>7SGR2020</t>
  </si>
  <si>
    <t xml:space="preserve"> INCUMPLIMIENTO DE LA FUNCIÓN DE FISCALIZACIÓN BIENIOS 2017-2018 Y 2019-2020. Su proceso de fiscalización se limita a compilar la información reportada por el operador sin que se evidencie contraste y una verificación efectiva de los volúmenes de hidrocarburos producidos y su calidad, omitiendo su deber legal de asegurar el dato de producción</t>
  </si>
  <si>
    <t>No se observa la intención por parte del Ministerio de Minas y Energía y la ANH de actualizar las técnicas de medición, ni lineamientos que exijan la implementación de mejores sistemas de medición de acuerdo a la economía de los campos productores</t>
  </si>
  <si>
    <t>1. Contratar estudio de “Estado del Arte” o “benchmarking” de la metodología aplicada para la “Fiscalización de la producción de hidrocarburos”.</t>
  </si>
  <si>
    <t xml:space="preserve">
* Realizar el proceso de contratación acorde con las normas de contrtación de la ANH.
*Ejecutar el contrato
*Socializar resultado del estudio contratado.</t>
  </si>
  <si>
    <t xml:space="preserve">* Informe Final 
</t>
  </si>
  <si>
    <t>No presenta avance para el corte</t>
  </si>
  <si>
    <t xml:space="preserve">3. Realizar la selección de campos para un “Proyecto piloto de Telemetria”, que permita obtener datos primarios de medición y comparación con los datos suministrados  por las operadoras de los campos. </t>
  </si>
  <si>
    <t xml:space="preserve">
* Definir los posibles campos candidatos al Plan Piloto de Telemetria.
* Determinar los mecanismos de captura y transmisión de datos.
* Implementar  proceso de comparación y validación de la informeción de Telemetría Vs. los reportes remitidos por las compañías operadoras de los campos incluidos en el proyecto.
</t>
  </si>
  <si>
    <t>*Informe con los resultados</t>
  </si>
  <si>
    <t>La VORP presenta Informe de avance, en el que se detalla el cumplimiento de las 2 primeras actividades que se establecieron como compromiso.</t>
  </si>
  <si>
    <t>2021AF04</t>
  </si>
  <si>
    <t>Saldos antiguos cuenta 240720 Recaudos por clasificar (A). 
Existen 73 partidas pendientes de compensación con antigüedad superior a 360 días. Se contraviene la política contable (los registros en esta cuenta se realizan “de manera transitoria”), las partidas ascienden a $4.432’456.056,78; adicionalmente este pasivo registrado en contabilidad no está imputado a ninguna cuenta de tercero.</t>
  </si>
  <si>
    <t>Obedece a una gestión inadecuada por la ANH en la solicitud de facturas que respalden esos pasivos, en la identificación inoportuna de ingresos y en la depuración de la cuenta contable por parte de la entidad, generando incertidumbre tanto del saldo de la cuenta del pasivo como la exigibilidad de dichas cuentas por pagar por parte de cada uno delos proveedores o acreedores respectivos.</t>
  </si>
  <si>
    <t>Conciliación de 36 partidas identificadas pendientes de aplicar bajo la responsabilidad de la VAF</t>
  </si>
  <si>
    <t>Realizar la Conciliación Trimestral de avance</t>
  </si>
  <si>
    <t>Conciliaciones</t>
  </si>
  <si>
    <t>Obedece a una gestión inadecuada por la ANH en la solicitud de facturas que respalden esos pasivos, en la identificación inoportuna de ingresos y en la depuración de la cuenta contable por parte de la entidad, generando incertidumbre tanto del saldo de la cuenta del pasivo como la exigibilidad de dichas cuentas por pagar por parte de cada uno delos proveedores o acreedores respectivos</t>
  </si>
  <si>
    <t>Conciliación de 14 partidas identificadas pendientes de aplicar bajo la responsabilidad de la VAF</t>
  </si>
  <si>
    <t>21AEF1201</t>
  </si>
  <si>
    <r>
      <rPr>
        <sz val="10"/>
        <color rgb="FF000000"/>
        <rFont val="Arial"/>
        <family val="2"/>
      </rPr>
      <t>Proyectos de automatización de trámites. Módulos GOC-GOP, Fiscalización VORP</t>
    </r>
    <r>
      <rPr>
        <sz val="10"/>
        <color indexed="8"/>
        <rFont val="Arial"/>
        <family val="2"/>
      </rPr>
      <t xml:space="preserve">
Se evidenció por parte de la CGR que a la fecha de terminación de la actuación especial aún no se han puesto en producción los módulos de automatización de trámites denominados Gestión Operaciones de Pozo - módulo GOP y GOC.</t>
    </r>
  </si>
  <si>
    <t>GOP se encuentra en funcionamiento desde mayo de 2021 mediante webinar y circular para el proceso de formas 4CR, 5CR y 6CR así como IDOP.  Completar los ajustes de las pruebas realizadas para el desarrollo de gestión de información para las Forma 7CR e informes de abandono, Formas 10ACR y 10 CR.  https://www.anh.gov.co/estadisticas-del-sector/sistemas-integrados-operaciones/sistema-GOP</t>
  </si>
  <si>
    <t xml:space="preserve"> Informe Trimestral proveniente de GOP (adjunto al informe de seguimiento a la función de fiscalización que se presenta a Ministerio de Minas y Energía)</t>
  </si>
  <si>
    <t>Informe</t>
  </si>
  <si>
    <t>2022AF601</t>
  </si>
  <si>
    <t>Convenio 225 de 2021. Se observa que el contratista solicitó suspensión del Contrato porque no era posible llevar a cabo las actividad No.3-Adquisición de datos de flujo de calor debido a las condiciones climáticas adversas para dicha labor. Al no existir un Acta de Suspensión del Convenio no se justifica la no ejecución de las actividades por parte del Contratista en el plazo convenido.</t>
  </si>
  <si>
    <t xml:space="preserve">La ANH no tuvo en cuenta la solicitud de suspensión del contratista-octubre de 2021, ni aplicó la Cláusula Vigésima Tercera del Convenio sino que optó, mediante Otrosí No.1 (28/12/21) prorrogar el plazo contractual-junio 15 de 2022, a sabiendas que, durante el plazo de dicho Otrosi, no se podrían adelantar actividades por las condiciones adversas meteomarinas en el área de trabajo. </t>
  </si>
  <si>
    <t>Se realizarán reuniones de seguimiento y de coordinación para establecer las necesidades puntuales del contrato, su avance y las condiciones marinas, para continuar con la ejecución de contrato y reanudar con la actividad pendiente</t>
  </si>
  <si>
    <t>Realización una reunion con la DIMAR y su respectiva acta para retomar la ejecución de adquisición heat flow del contrato.
Seguimiento a la ejecución del contrato</t>
  </si>
  <si>
    <t>Acta de reunión con definicion de compromisos y establecimiento  de fechas para concluir lo que resta del convenio 
Seguimiento y supervision a los compromisos a través de los informes de supervisión.</t>
  </si>
  <si>
    <t>La supervisión del convenio 225/2021 informó que solo se pararon en su momento las actividades de adquisición, que dependian de las condiciones meteomarinas en el área de trabajo. Los productos están siendo evaluados por el EPIS. Se realizó revision del insumo cartográfico y se llevarán observaciones a Dimar en cuanto se defina la fecha de reunión.</t>
  </si>
  <si>
    <t>22AC101</t>
  </si>
  <si>
    <r>
      <rPr>
        <sz val="11"/>
        <color rgb="FF000000"/>
        <rFont val="Calibri"/>
        <family val="2"/>
      </rPr>
      <t xml:space="preserve">Falta de la Liquidación Contractual </t>
    </r>
    <r>
      <rPr>
        <sz val="11"/>
        <color indexed="8"/>
        <rFont val="Calibri"/>
        <family val="2"/>
      </rPr>
      <t xml:space="preserve">
(Contratos / Convenios 191, 235, 236, 239, 241, 245, 220, 252, 262 y 394 de 2021)</t>
    </r>
  </si>
  <si>
    <t>Deficiencias en los controles por parte de los supervisores en el seguimiento a cada una de las etapas de la contratación, lo que no permite establecer con claridad la situación jurídica y financiera de los convenios.</t>
  </si>
  <si>
    <t>Reuniones de seguimiento</t>
  </si>
  <si>
    <t>Verificar en reuniones el estado de las liquidaciones de contratos y convenios.</t>
  </si>
  <si>
    <t>Actas de reuniones mensuales</t>
  </si>
  <si>
    <t>Se realizaron reuniones de seguimiento entre septiembre y diciembre 2023, y se envió al SGC el acta de liquidación con radicado ANH Id 1534853 del 21/11/2023.</t>
  </si>
  <si>
    <t>22AC102</t>
  </si>
  <si>
    <r>
      <rPr>
        <sz val="11"/>
        <color rgb="FF000000"/>
        <rFont val="Calibri"/>
        <family val="2"/>
      </rPr>
      <t>Falta de la Liquidación Contractual</t>
    </r>
    <r>
      <rPr>
        <sz val="11"/>
        <color indexed="8"/>
        <rFont val="Calibri"/>
        <family val="2"/>
      </rPr>
      <t xml:space="preserve"> 
(Contratos / Convenios 191, 235, 236, 239, 241, 245, 220, 252, 262 y 394 de 2021)</t>
    </r>
  </si>
  <si>
    <t>Adelantar los procesos administrativos necesarios para el proceso de liquidación, según el caso</t>
  </si>
  <si>
    <t>Gestionar la liquidación del contrato o convenio</t>
  </si>
  <si>
    <t>Liquidación de convenios / contratos</t>
  </si>
  <si>
    <t>Actas de Liquidación suscritas por las partes:  Convenios 191, 241 y 245 de 2021. fechadas del 15/05/2024 y Convenio 239 de 2021 con fecha 18-03-2024</t>
  </si>
  <si>
    <t>22AC502</t>
  </si>
  <si>
    <t>Caducidad de la facultad sancionatoria - Convenio de explotación de Hidrocarburos – Área de Operación Directa La Rompida con Ecopetrol S.A</t>
  </si>
  <si>
    <t>Falta de seguimiento y control a los términos establecidos en el orden jurídico para adelantar estos procesos sancionatorios, lo cual conllevó a que no se hagan exigibles las obligaciones del contratista por parte de la ANH, dentro de las funciones que adelanta como administradores de los contratos.</t>
  </si>
  <si>
    <t>Establecer el Procedimiento aplicable al desarrollo de los procesos para la Declaración de Incumplimiento Contractual</t>
  </si>
  <si>
    <t>Definir el mecanismo regulatorio para la implementación de los procedimientos aplicables y surtir el trámite correspondiente para su expedición.</t>
  </si>
  <si>
    <t>Radicado Propuesta de mecanismo regulatorio</t>
  </si>
  <si>
    <t>Se expidió la Resolucion 237 de 2024 mediante la cual se deroga la Resolución 042 de 2021. Lo anterior, en razón a los multiples debates y conceptos al interior de la entidad para definir la naturaleza jurídica del Procedimiento para la Declaración de incumplimiento Contractual y en esa medida ajustar el profedimiento en la Resolución respectiva.</t>
  </si>
  <si>
    <t>GALC</t>
  </si>
  <si>
    <t>22AC601</t>
  </si>
  <si>
    <t>Caducidad acción sancionatoria - Contrato de exploración y producción Caño los Totumos</t>
  </si>
  <si>
    <t>Falta seguimiento y control a los términos establecidos en el orden jurídico para adelantar estos procesos sancionatorios, lo cual conllevo a que no se hagan exigibles las obligaciones del contratista por parte de la ANH, dentro de las gestiones que adelanta como administradores de los contratos.</t>
  </si>
  <si>
    <t>Generar el procedimiento interno y formalizarlo en el aplicativo correspondiente -SIGECO.</t>
  </si>
  <si>
    <t>Documento de Procedimiento publicado en SIGECO</t>
  </si>
  <si>
    <t>Una vez definida la Naturaleza Jurídica del Procedimiento (Resolución 237 de 2024), se elaboró concepto para avanzar en la definición del mecanismo contractual para el cumplimiento de las presuntas obligaciones incumplidas que varía dependiendo de la minuta contractual. Se elaboró proyecto de Procedimiento que está en revisión y ajustes al interior de GALC</t>
  </si>
  <si>
    <t>22AC901</t>
  </si>
  <si>
    <t>Caso Pozos La Tigra</t>
  </si>
  <si>
    <t>La ANH recibió las áreas en donde se ubican los pozos, y no hizo salvedad alguna en las actas de recibo, por lo que no advirtió los daños ambientales ocasionados por la emanación de crudo de los mencionados pozos, ocasionando que a la fecha haya un daño ambiental</t>
  </si>
  <si>
    <t>Subsanar temas y responsabilidades frente al caso la tigra</t>
  </si>
  <si>
    <t>Verificación documental y minería de datos sobre repositorio digital en servidor de ANH con la información y consultas recolectadas y dispuestas para el análisis del equipo de trabajo de la VORP, con Ministerio de Minas y Energía, así como consultas jurídicas, contractuales y normativas con OAJ ( ECP, MME y ANH)</t>
  </si>
  <si>
    <t xml:space="preserve">Mesas técnicas en el año, para valoración y análisis de la información </t>
  </si>
  <si>
    <t xml:space="preserve">Con Radicado  Radicado 20245010154031 Id: 1576035 la Pesidencia de la ANH solicito a Ecopetrol la designación de un equipo técnico y jurídico que participe en las mesas de trabajo para estructurar la estrategia de abandono de los pozos e infraestructura huérfanos.  Pata  adelantar las acciones pertinentes, con prioridad en el caso La Tigra, </t>
  </si>
  <si>
    <t>VORP/GRO/Fiscalización</t>
  </si>
  <si>
    <t>22AC902</t>
  </si>
  <si>
    <t xml:space="preserve">Efectuar visita técnica especializada de verificación y evaluación, y análisis de laboratorios especializados sobre aguas y suelos.
</t>
  </si>
  <si>
    <t xml:space="preserve">Informe de visita técnica especializada y reporte de análisis de laboratorio. </t>
  </si>
  <si>
    <t>Se establece agendar una visita durante el primer semestre de 2024 para actualizar el informe del estado del área aledaña a los pozos.</t>
  </si>
  <si>
    <t>22AC903</t>
  </si>
  <si>
    <t>Requerir a los operadores de acuerdo al rigor subsidiario de la ANH</t>
  </si>
  <si>
    <t>Carta al operador con las revisiones de información realizadas y las evidencias colectadas en las actividades anteriores</t>
  </si>
  <si>
    <t>2023GC102</t>
  </si>
  <si>
    <t>Adquisición de equipos para la ejecución del convenio 300 de 2022</t>
  </si>
  <si>
    <t>Falencias en la supervisión, por las cuales se adquirieron equipos que no fueron utilizados, lo que constituye una compra no autorizada e innecesaria para el desarrollo del convenio</t>
  </si>
  <si>
    <t>Recibir los equipos adquiridos en el Convenio 300 de 2022</t>
  </si>
  <si>
    <t>Realizar el recibo a satisfacción de los equipos equipos adquiridos en el Convenio 300 de 2022</t>
  </si>
  <si>
    <t>Acta de recibo a satisfacción de los equipos</t>
  </si>
  <si>
    <t>La ANH proyectó Acta de Recibo a Satisfacción de equipos adquiridos Convenio 300 de 2022 y remitió a SGC para revisión y firma. Adicionalmente, se han realizado sesiones de seguimiento conjuntas con SGC</t>
  </si>
  <si>
    <t>2023GC104</t>
  </si>
  <si>
    <t>Suscribir el Comodato de los bienes con el SGC para legalizar el uso, tenencia y administración de los equipos del Convenio 300 de 2022</t>
  </si>
  <si>
    <t>Realizar los trámites correspondientes ante la VAF y el SGC para la suscripción del Comodato de los bienes conforme con el procedimiento ANH-GAD-PR-06 para la disposición final, uso y administración de los equipos</t>
  </si>
  <si>
    <t>* ESET Comodato
* Comodato</t>
  </si>
  <si>
    <t>2023GC105</t>
  </si>
  <si>
    <t>Liquidar el Convenio 300 de 2022</t>
  </si>
  <si>
    <t>Gestionar la liquidación del Convenio 300 de 2022 suscrito con el SGC</t>
  </si>
  <si>
    <t>Acta de Liquidación Convenio 300 de 2022</t>
  </si>
  <si>
    <t>2023GC106</t>
  </si>
  <si>
    <t>Hacer uso de los bienes adquiridos en el
Convenio 300 de 2022, en los proyectos en cabeza de la VT  en el marco del Plan Nacional de Desarrollo (Transición energética del país) y a las funciones asignadas a la Agencia en cuanto a las FNCE por Minminas.</t>
  </si>
  <si>
    <t>Adelantar procesos de investigación haciendo uso de los equipos adquiridos en el Convenio 300 de 2022, en el marco del Plan Nacional de Desarrollo y a las funciones asignadas a la Agencia por Minminas (Resolución 40234).</t>
  </si>
  <si>
    <t xml:space="preserve">* Procesos de investigación
* Contratos </t>
  </si>
  <si>
    <t>2023GC201</t>
  </si>
  <si>
    <t>"... vigencia 2022 no elaboró un Plan de Auditoría Interna a los procesos, ... contemplará el seguimiento y evaluación de los convenios interadministrativos y sus
contratos asociados ... incumpliendo lo establecido en ... "</t>
  </si>
  <si>
    <t>Refiere la CGR que requiere a la OCI para verificar el "desarrollo de los procesos misionales y de apoyo a la gestión ...  con base en los riesgos ... e inmersos en un Plan de Auditoria Interna".
Señala "... debilidades en el control fiscal interno" ejecutado por la OCI en "diseño y aplicación de un Plan".</t>
  </si>
  <si>
    <t>Revisar el marco metodológico señalado por la CGR</t>
  </si>
  <si>
    <t>Revisar el marco metodológico señalado por la CGR, establecer el sentido y alcance de aplicación y establecer aplicación bajo lo observado por el ente de control.</t>
  </si>
  <si>
    <t>Documento</t>
  </si>
  <si>
    <t>Sin avance reportado</t>
  </si>
  <si>
    <t>OCI</t>
  </si>
  <si>
    <t>2023GC202</t>
  </si>
  <si>
    <t>Revisar la base de ponderación de riesgos base para el PAAI</t>
  </si>
  <si>
    <t>Revisar la base de ponderación de riesgos base para el PAAI y fortalecer la priorización de procesos y actividades de evaluación independiente.</t>
  </si>
  <si>
    <t>2023GC203</t>
  </si>
  <si>
    <t>Ajustar el PAAI 2023 (de ser pertinente) y retomar análisis para PAAI 2024</t>
  </si>
  <si>
    <t xml:space="preserve">Ajustar PAAI </t>
  </si>
  <si>
    <t>No se evidencia el acta de aprobación del PAAI 2023 por parte del CICCI.</t>
  </si>
  <si>
    <t>2023GC204</t>
  </si>
  <si>
    <t>Proyectar PAAI 2024</t>
  </si>
  <si>
    <t>Proyecto PAAI 2024</t>
  </si>
  <si>
    <t>PAAI 2024 en revisión para ser presentado al CICCI</t>
  </si>
  <si>
    <t>2023GC501</t>
  </si>
  <si>
    <t>Uso ineficiente de recursos convenio ANH-SGC 634 de 2021</t>
  </si>
  <si>
    <t>Deficiencias en los estudios previos y en la planificación por parte de la ANH y una inobservancia del cumplimiento de las funciones del comité de coordinación y seguimiento de la ANH, al no ejercer control en tiempo real acerca del destino final de los recursos empleados en estos contratos</t>
  </si>
  <si>
    <t>Realizar actividades para el fortalecimiento de la planificación, seguimiento y control de los procesos de adquisición de bienes y servicios a cargo de la VT, en las etapas de planificación, estructuración de los estudios previos y seguimiento contractual para garantizar el uso eficiente de los recursos asignados a los convenios</t>
  </si>
  <si>
    <t>Mejorar la estructuración de los estudios previos de los procesos de contratación de la VT, estableciendo mejor el alcance de las responsabilidades y las funciones de los Comité de Coordinación y Seguimiento de los convenios de acuerdo a su naturaleza como un organo asesor, orientador y mediador</t>
  </si>
  <si>
    <t>* Sondeos de mercado
* ESET
* Minutas contratos</t>
  </si>
  <si>
    <t>Mediante comunicación CGR 2023EE0199775 del 14/11/2023 (ANH Id 1532569), el Contralor Delegado del Setor Agropecuario informó que se retiró la incidencia fiscal de este hallazgo.
Para los proyectos de inversión, se continuó realizando sondeos para prospectividad de gas como para FNCE en el período de abril a junio de 2024:1621827, 1621916, 1622990, 1623480, 1624391, 1625255 y 1625959</t>
  </si>
  <si>
    <t>2023GC502</t>
  </si>
  <si>
    <t>Realizar el seguimiento a los convenios periodicamente para garantizar el cumplimiento de las obligaciones y la adecuada ejecución de los recursos financieros por parte de los contratistas</t>
  </si>
  <si>
    <t>Establecer mecanismos más específicos para el seguimiento del cumplimiento de las obligaciones contractuales y el el uso eficiente de los recursos asignados a los convenios</t>
  </si>
  <si>
    <t xml:space="preserve">* Actas de Seguimiento
* Informes de ejecución financiera convenios
* Informes de Supervisión
* Cronogramas hitos convenios
</t>
  </si>
  <si>
    <t>Mediante comunicación CGR 2023EE0199775 del 14/11/2023 (ANH Id 1532569), el Contralor Delegado del Setor Agropecuario informó que se retiró la incidencia fiscal de  este hallazgo.</t>
  </si>
  <si>
    <t>2023GC503</t>
  </si>
  <si>
    <t>Realizar reuniones periodicas con los grupos de la VT para realizar el seguimiento de los convenios y contratos a cargo de la Vicepresidencia</t>
  </si>
  <si>
    <t>Realizar en la VT reuniones internas periódicas de seguimiento para conocer el estado de la ejecución de los contratos y las situaciones que puedan estar afectando la normal ejecución de los convenios</t>
  </si>
  <si>
    <t>* Citación reuniones
* Actas de Reunión</t>
  </si>
  <si>
    <t>2023GC601</t>
  </si>
  <si>
    <t>Viabilidad jurídica convenio de asociación 371 de 2022</t>
  </si>
  <si>
    <t>Adquisición de bienes sin claridad sobre su propiedad y la falta de suscripción de contratos de comodato, lo cual puede poner en riesgo el uso de los recursos de la entidad y los bienes adquiridos. De otra parte, el convenio se celebró con base en el decreto 092 de 2017, ateniéndose a lo estipulado en los artículos 2 y 3</t>
  </si>
  <si>
    <t>Identificar la finalidad de los elementos adquiridos en la ejecución de convenios con el ánimo de darle el tratamiento correspondiente tanto de registro como de seguimiento.</t>
  </si>
  <si>
    <t xml:space="preserve">Modificar el Acto Administrativo Resolución 582 de 2022, así como toda la normatividad interna, en el sentido de incluir el tratamiento especial para aquellos elementos que son entregados como apoyo a las comunidades. Se elaborarán los comodatos para los bienes que así lo ameriten por disposiciones de la Ley, actos administrativos, convenios interadministrativos y contratos </t>
  </si>
  <si>
    <t>Acto Administrativo</t>
  </si>
  <si>
    <t xml:space="preserve">Se formuló borrador del acto administrativo </t>
  </si>
  <si>
    <t>21AEF201</t>
  </si>
  <si>
    <t>No se han aplicado los parámetros y lineamientos generales de la política de Gobierno Digital planteados por la ANH con el fin de avanzar en la configuración de herramientas tecnológicas que permitieran la presentación, recepción y aprobación en línea de los diferentes permisos e informes.</t>
  </si>
  <si>
    <t>Consulta mediante correo electrónico, al abogado encargado de la representación judicial, sobre la actuación vigente a la fecha de consulta, acreditada con el debido soporte.</t>
  </si>
  <si>
    <t>Informes de seguimiento</t>
  </si>
  <si>
    <t>Acción reincorporada por CGR que  señala que la acción no ataca la causa del hallazgo Se modificó avance registro de avance al 50%</t>
  </si>
  <si>
    <t>21FIS2019</t>
  </si>
  <si>
    <t>Implementación módulos GOC - GOP, Fiscalización. En la funcionalidad y aplicabilidad de los módulos GOP y GOC, la CGR evidenció factores  que han influido para que a la fecha no se haya alcanzado el desarrollo completo de estos sistemas, el porcentaje de avance en la implementación es mínimo, los resultados no fueron los esperados.</t>
  </si>
  <si>
    <t>Debilidad en el proceso de planeación y articulación entre la OTI y el área de Fiscalización para el desarrollo del proyecto.</t>
  </si>
  <si>
    <t>Desarrollar los ajustes solicitados al GOP y GOC dentro del SOLAR.</t>
  </si>
  <si>
    <t>Desarrollar de manera efectiva las etapas del mantenimiento evolutivo del GOP y GOC, incluyendo las funcionalidades y ajustes sugeridos por el grupo de fiscalización y las empresas operadoras, al igual que el desarrollo de servicios web que permitan interoperabilidad con los sistema de información como por ejemplo el Gestor documental de la ANH.</t>
  </si>
  <si>
    <t>Acta y/o  informe de resultados del mantenimiento evolutivo.</t>
  </si>
  <si>
    <t>2023AF501</t>
  </si>
  <si>
    <r>
      <rPr>
        <sz val="11"/>
        <color rgb="FF000000"/>
        <rFont val="Aptos Narrow"/>
        <family val="2"/>
        <scheme val="minor"/>
      </rPr>
      <t>Deterioro cuentas por cobrar.</t>
    </r>
    <r>
      <rPr>
        <sz val="11"/>
        <color indexed="8"/>
        <rFont val="Aptos Narrow"/>
        <family val="2"/>
        <scheme val="minor"/>
      </rPr>
      <t xml:space="preserve"> La ANH, realizó evaluación para determinar indicios del deterioro para las cuentas por cobrar, información que fue entregada oportunamente a la CGR, en la cual contempla el cálculo porcentual de los indicios para las cuentas por cobrar por derechos económicos, regalías, cobro coactivo y SGR., sin tener en cuenta la totalidad de las cuentas por cobrar</t>
    </r>
  </si>
  <si>
    <t>No se aplicó adecuadamente la política de deterioro de cuentas por cobrar y la resolución No. 533 de 2015 emitida por la CGN. La situación descrita, genera subestimación en la cuenta contable de deterioro 138690, ya que no se calculó de manera adecuada, con su contrapartida en el gasto correspondiente.</t>
  </si>
  <si>
    <t>Reforzar la divulgación y cumplimiento de la Guía del calculo de deterioro, de entrega de evaluación de deterioro de cuentas por cobrar, el cual se verificará:
Socializar la Guía de cálculo del deterioro de cuentas por cobrar para todas las partidas misionales como no misionales</t>
  </si>
  <si>
    <t>Registro actividad de socialización</t>
  </si>
  <si>
    <t>Und</t>
  </si>
  <si>
    <t>2023AF502</t>
  </si>
  <si>
    <t>Reforzar la divulgación y cumplimiento de la Guía del calculo de deterioro, de entrega de evaluación de deterioro de cuentas por cobrar, el cual se verificará:
Elaborar conciliación con las diferentes áreas que tengan a su cargo la estimación del deterioro de cuentas por cobrar y el área contable</t>
  </si>
  <si>
    <t>Conciliación</t>
  </si>
  <si>
    <t>2023AF601</t>
  </si>
  <si>
    <r>
      <rPr>
        <sz val="11"/>
        <color rgb="FF000000"/>
        <rFont val="Aptos Narrow"/>
        <family val="2"/>
        <scheme val="minor"/>
      </rPr>
      <t>Reconocimiento contable de propiedad planta y equipo producto de las convenios interadministrativos.</t>
    </r>
    <r>
      <rPr>
        <sz val="11"/>
        <color indexed="8"/>
        <rFont val="Aptos Narrow"/>
        <family val="2"/>
        <scheme val="minor"/>
      </rPr>
      <t xml:space="preserve"> La ANH celebró convenios interadministrativos con otras entidades del estado avalados por las normas vigentes, y se adquirieron bienes los cuales deben ser registrados en el inventario o propiedad planta y equipo o gasto correspondiente.</t>
    </r>
  </si>
  <si>
    <t>Los supervisores de los Convenios y/o el área administrativa, no reportan al área de contabilidad de manera adecuada y oportuna, los activos adquiridos bajo la figura de los convenios, evidenciándose la inexistencia del reconocimiento contable, falta de control de los bienes adquiridos por la ANH en la celebración de los convenios.</t>
  </si>
  <si>
    <t>Reforzar procedimiento administrativo y contable de reconocimiento de bienes adquiridos con recursos de la ANH en convenios.</t>
  </si>
  <si>
    <t>Actualización del procedimiento administrativo del reconocimiento de bienes adquiridos en convenios.</t>
  </si>
  <si>
    <t>Procedimiento actualizado</t>
  </si>
  <si>
    <t>2023AF602</t>
  </si>
  <si>
    <t>Actualización de la política contable de reconocimiento de recursos entregados en administración, especialmente, en bienes adquiridos en convenios.</t>
  </si>
  <si>
    <t>Política contable actualizada</t>
  </si>
  <si>
    <t>2023AF603</t>
  </si>
  <si>
    <t>Conciliación Semestral con Supervisores y la contraparte de los convenios.</t>
  </si>
  <si>
    <t>2023AF702</t>
  </si>
  <si>
    <r>
      <rPr>
        <sz val="11"/>
        <color rgb="FF000000"/>
        <rFont val="Aptos Narrow"/>
        <family val="2"/>
        <scheme val="minor"/>
      </rPr>
      <t>Valoración contable de cuenta propiedad planta y equipo.</t>
    </r>
    <r>
      <rPr>
        <sz val="11"/>
        <color indexed="8"/>
        <rFont val="Aptos Narrow"/>
        <family val="2"/>
        <scheme val="minor"/>
      </rPr>
      <t xml:space="preserve"> Se evidenció que no se efectuó la actualización correcta del inventario de bienes de la entidad, ya que no existe actualización de vidas útiles, identificación y conciliación de sobrantes y faltantes, y no se realizó el inventario físico de los bienes entregados en comodato o en uso de otras entidades.</t>
    </r>
  </si>
  <si>
    <t>Incorrecta presentación en los rubros de activos en la cuenta contable de propiedad planta y equipo, hechos que generan incertidumbre de la realidad económica de la entidad y por ende inexactitud en la situación financiera.</t>
  </si>
  <si>
    <t>Contratación de la toma física y actualización del valor de los inventarios a NICSP.</t>
  </si>
  <si>
    <t xml:space="preserve">Ejecutar contrato </t>
  </si>
  <si>
    <t>Contrato</t>
  </si>
  <si>
    <t>2023AF703</t>
  </si>
  <si>
    <t>Registrar contablemente el resultado del contrato</t>
  </si>
  <si>
    <t>Registro contable</t>
  </si>
  <si>
    <t>2023AF101</t>
  </si>
  <si>
    <r>
      <rPr>
        <sz val="11"/>
        <color rgb="FF000000"/>
        <rFont val="Aptos Narrow"/>
        <family val="2"/>
        <scheme val="minor"/>
      </rPr>
      <t>Gestión en el recaudo ingreso derechos económicos transferencia de tecnología.</t>
    </r>
    <r>
      <rPr>
        <sz val="11"/>
        <color indexed="8"/>
        <rFont val="Aptos Narrow"/>
        <family val="2"/>
        <scheme val="minor"/>
      </rPr>
      <t xml:space="preserve"> En lo concerniente a la cartera de ingresos por derechos económicos, en contratos de exploración y explotación, se evidenció que a 31 de diciembre de 2022 se adeuda por parte de ECOPETROL a la ANH, el valor de USD $3.985.451 que se vencieron durante los años 2019, 2020, 2021.</t>
    </r>
  </si>
  <si>
    <t>Deficiencias en la gestión por parte de la Vicepresidencia Administrativa y Financiera de ANH que no ha permitido recaudar de manera oportuna y efectiva los ingresos por derechos económicos correspondientes a precios altos, en el componente de transferencia de tecnología, denotando un incumplimiento de lo dispuesto en el numeral 4 del artículo 10 del Decreto 4137 de 2011.</t>
  </si>
  <si>
    <t>Actuaciones del Comité de Transferencia de Tecnología acreditando el pago en especie de las cifras previamente conciliadas con el operador.</t>
  </si>
  <si>
    <t>Adelantar las acciones pertinentes con Ecopetrol S.A. en cuanto a la revisión técnica y respectivo acompañamiento, para iniciar el proceso de la creación de encargo fiduciario, el cual deberá ser formalizado por parte de la VAF quien a su vez adelantará las respectivas acciones de seguimiento, acorde a sus funciones.</t>
  </si>
  <si>
    <t>Actuación Administrativa</t>
  </si>
  <si>
    <t>VORP</t>
  </si>
  <si>
    <t>2023AF121</t>
  </si>
  <si>
    <r>
      <rPr>
        <sz val="11"/>
        <color rgb="FF000000"/>
        <rFont val="Aptos Narrow"/>
        <family val="2"/>
        <scheme val="minor"/>
      </rPr>
      <t>Suscripción de Contratos de Comodato para bienes adquiridos por la ANH en poder de otras entidades.</t>
    </r>
    <r>
      <rPr>
        <sz val="11"/>
        <color indexed="8"/>
        <rFont val="Aptos Narrow"/>
        <family val="2"/>
        <scheme val="minor"/>
      </rPr>
      <t xml:space="preserve"> Evaluados los convenios interadministrativos suscritos por la ANH en los que se adquirieron bienes para servicio de otras entidades, se evidenció que en los convenios no se ha suscrito el respectivo contrato de comodato para la administración de los bienes.</t>
    </r>
  </si>
  <si>
    <t>Indebida gestión en la administración de activos, falta de control de los elementos adquiridos, generando riesgo por la pérdida potencial y el uso indebido de los bienes adquiridos con recursos de la Agencia, incumpliendo lo dispuesto en la normativa aplicable al caso concreto.</t>
  </si>
  <si>
    <t>1.  Reforzar procedimiento administrativo y contable de reconocimiento de bienes adquiridos con recursos de la ANH en convenios.
2.  Adelantar todas las acciones pertinentes para la suscripción de comodatos</t>
  </si>
  <si>
    <t>2023AF122</t>
  </si>
  <si>
    <t>2023AF123</t>
  </si>
  <si>
    <t>Conciliación periódica con la contraparte de los convenios.</t>
  </si>
  <si>
    <t>2023AF131</t>
  </si>
  <si>
    <r>
      <rPr>
        <sz val="11"/>
        <color rgb="FF000000"/>
        <rFont val="Aptos Narrow"/>
        <family val="2"/>
        <scheme val="minor"/>
      </rPr>
      <t>Oportunidad en el reintegro de recursos no ejecutados Convenio 300 de 2022.</t>
    </r>
    <r>
      <rPr>
        <sz val="11"/>
        <color indexed="8"/>
        <rFont val="Aptos Narrow"/>
        <family val="2"/>
        <scheme val="minor"/>
      </rPr>
      <t xml:space="preserve"> Observa la CGR que la ANH exige al contratista el reintegro de dineros no ejecutados y rendimiento financieros desconociendo el valor y/o cuantía de estos.</t>
    </r>
  </si>
  <si>
    <t>Falta de gestión de la Entidad al exigir el reintegro de recursos sin establecer su cuantía (valor real) e igualmente, el plazo para dicho reintegro (60 días) venció el 17 de marzo de 2023 sin que la Entidad establezca acciones o
medidas dirigidas a la devolución de los dineros por parte del SGC.</t>
  </si>
  <si>
    <t xml:space="preserve">Adelantar los procesos administrativos para el reintegro por parte del SGC de los recursos no ejecutados y los rendimientos financieros del Convenio 300 de 2022 a la ANH </t>
  </si>
  <si>
    <t>* Llevar a cabo las gestiones administrativas necesarias ante el SGC para que alleguen el informe del estado de las liquidaciones de los contratos suscritos por el SGC con terceros en el marco del Convenio 300 de 2022 y el informe financiero final del convenio.
* Solicitar al SGC el reintegro de los recursos no ejecutados y los rendimientos financieros del Convenio 300 de 2022.</t>
  </si>
  <si>
    <t>Comunicación (Solicitud del estado de las liquidaciones de los contratos de terceros suscritos por el SGC y del informe final financiero)</t>
  </si>
  <si>
    <t>El 02-07-2024 se radica con ID 1626376 el Informe de Supervisión correspondiente al mes de Junio de 2024 del Convenio 300 de 2022.</t>
  </si>
  <si>
    <t>2023AF132</t>
  </si>
  <si>
    <t xml:space="preserve">Informe (SGC informa estado de las liquidaciones de los contratos suscritos por el SGC con terceros)
</t>
  </si>
  <si>
    <t>2023AF133</t>
  </si>
  <si>
    <t>Informe (financiero final del SGC)</t>
  </si>
  <si>
    <t>2023AF134</t>
  </si>
  <si>
    <t>Solicitud (reintegro de los recursos no ejecutados)</t>
  </si>
  <si>
    <t>2023AF135</t>
  </si>
  <si>
    <t xml:space="preserve">Transacción (reintegro de los recursos y rendimientos financieros)
</t>
  </si>
  <si>
    <t>2023AF136</t>
  </si>
  <si>
    <t>Solicitar al GIT Financiero de la ANH el ingreso de los recursos devueltos, en los estados financieros de la ANH y la liberación de los saldos del Convenio</t>
  </si>
  <si>
    <t>Una vez reintegrados los recursos no ejecutados y los rendimientos financieros por parte del SGC, solicitar al GIT Financiero de la ANH el ingreso de los recursos devueltos, en los estados financieros de la ANH y que ejecuten la liberación de los saldos del Convenio</t>
  </si>
  <si>
    <t>Comprobante de Contabilidad
(ingreso recursos devueltos)</t>
  </si>
  <si>
    <t>2023AF137</t>
  </si>
  <si>
    <t>Realizar la Liquidación del Convenio 300 de 2023 suscrito con el SGC.</t>
  </si>
  <si>
    <t>Liquidar Convenio 300 de 2022.</t>
  </si>
  <si>
    <t>Acta de Liquidación</t>
  </si>
  <si>
    <t>2023AF143</t>
  </si>
  <si>
    <r>
      <rPr>
        <sz val="11"/>
        <color rgb="FF000000"/>
        <rFont val="Aptos Narrow"/>
        <family val="2"/>
        <scheme val="minor"/>
      </rPr>
      <t>Último pago contrato 212 de 2022.</t>
    </r>
    <r>
      <rPr>
        <sz val="11"/>
        <color indexed="8"/>
        <rFont val="Aptos Narrow"/>
        <family val="2"/>
        <scheme val="minor"/>
      </rPr>
      <t xml:space="preserve"> El pago por valor de $5.205.071.625,00 realizado el 20 de febrero de 2023, se realizó inobservando los requisitos exigidos en la cláusula del contrato, el cual, no ha surtido la liquidación de éste, ocasionando omisión del requisito del certificado a satisfacción para la comprobación de que los productos fueron entregados de conformidad.</t>
    </r>
  </si>
  <si>
    <t>Desconocimiento frente al requisito expreso que le exige al supervisor, certificar que los productos hayan sido entregados a satisfacción; ya que es diferente el certificado de entrega y otro la verificación posterior del EPIS de que las muestras y productos fueron recibidos a satisfacción.</t>
  </si>
  <si>
    <t>Realizar la Liquidación del Convenio 212 de 2023 suscrito con el SGC.</t>
  </si>
  <si>
    <t>Liquidar Convenio 212 de 2022.</t>
  </si>
  <si>
    <t>2023AF151</t>
  </si>
  <si>
    <r>
      <rPr>
        <sz val="11"/>
        <color rgb="FF000000"/>
        <rFont val="Aptos Narrow"/>
        <family val="2"/>
        <scheme val="minor"/>
      </rPr>
      <t>Subcontratación obligaciones del contrato 212 de 2022.</t>
    </r>
    <r>
      <rPr>
        <sz val="11"/>
        <color indexed="8"/>
        <rFont val="Aptos Narrow"/>
        <family val="2"/>
        <scheme val="minor"/>
      </rPr>
      <t xml:space="preserve"> La CGR encuentra que las obligaciones pactadas en la cláusula 5, fueron contratadas por la DIMAR con la compañía FUGRO USA MARINE INC, quien por condiciones contractuales le estaba expresamente prohibido la subcontratación de sus obligaciones y actividades pactadas en el contrato 212 de 2022</t>
    </r>
  </si>
  <si>
    <t>Inobservancia de la ANH en el control del contrato, que sin mediar modificación justificada alguna permitió la subcontratación con omisión de los estudios previos y las cláusulas contractuales, igualmente ocasionando posible falta a lo estipulado en el numeral 2 del artículo 54 de la Ley 1952 de 2019, estatuto disciplinario.</t>
  </si>
  <si>
    <t xml:space="preserve">Adelantar para las futuras contrataciones de la VT la precisión en los estudios previos, en los pliegos de condiciones y las minutas de contrato, lo referente a la cláusula de la Cesión y Subcontratación de los derechos y obligaciones derivados de los contratos o convenios. </t>
  </si>
  <si>
    <t>*Realizar la revisión e inclusión en un apartado, clausula u obligación en los estudios previos, en los pliegos de condiciones y las minutas de contratos y convenios para las futuras contrataciones, lo referente a la cláusula de la Cesión y Subcontratación, para que en los casos aplicables la subcontratación se pueda llevar a cabo parcialmente con terceros por parte del Contratista.</t>
  </si>
  <si>
    <t>Actas de mesas de trabajo OAJ, VAF y VT, correos electrónicos.</t>
  </si>
  <si>
    <t>2023AF152</t>
  </si>
  <si>
    <t>ESETs, Pliegos Condiciones, Minutas Contratos y/o Convenios.</t>
  </si>
  <si>
    <t>23ACF1011</t>
  </si>
  <si>
    <t>Sobreestimación de compromisos pendientes de pagos de los contratos 612 de 2021 y 275 de 2022. En la Resolución 016 de 2023 artículo 4, se desagregan los compromisos pendientes de pago los cuales se registran en el artículo 2 por valor de $236.722.281,37 y corresponden entre otros, a saldos no ejecutados.</t>
  </si>
  <si>
    <t>Inadecuada clasificación de conceptos entre saldos no ejecutados y compromisos pendientes de pago, con el correspondiente riesgo que se usen los recursos identificados para pagar compromisos y obligaciones inexistentes.</t>
  </si>
  <si>
    <t xml:space="preserve">Analizar términos y mecanismos de liquidación y/o liberación de saldos de los contratos 612 de 2021 y 275 de 2022.
</t>
  </si>
  <si>
    <t xml:space="preserve">Solicitar a la VAF el Informe de ejecución presupuestal y financiero de los contratos 612 de 2021 y 275 de 2022 para realizar el análisis de los términos y mecanismos de liquidación y/o liberación de saldos. 
</t>
  </si>
  <si>
    <t xml:space="preserve">Comunicación de solicitud a la VAF del Informe de ejecución presupuestal y financiero de los contratos 612 de 2021 y 275 de 2022
</t>
  </si>
  <si>
    <t>23ACF101</t>
  </si>
  <si>
    <t xml:space="preserve">Elaboración del documento soporte para solicitar la liberación de los saldos no ejecutados.  </t>
  </si>
  <si>
    <t>Enviar documento soporte para solicitar la liberación de saldos al área financiera.</t>
  </si>
  <si>
    <t>Comunicación soporte para liberar saldos</t>
  </si>
  <si>
    <t>23ACF201</t>
  </si>
  <si>
    <t>Compromisos suscritos por parte de la Universidad Nacional dentro del Convenio 602/2021. Incumplimiento del compromiso 21 de la cláusula séptima en el numeral 7.4 del Convenio Interadministrativo No.602/2021, a cargo de la Universidad Nacional.</t>
  </si>
  <si>
    <t>Deficiencias por parte de la supervisión sobre las obligaciones pactadas, generando un riesgo de que se paguen recursos sobre una obligación incumplida.</t>
  </si>
  <si>
    <t>Crear una estrategia de transferencia de conocimiento dirigida  a los funcionarios designados en la ANH como Supervisores de Convenios y/o Contratos, que incluya información general de la actividad y particular de cada Convenio y/o Contrato.</t>
  </si>
  <si>
    <t>Incluir  en el Acta de liquidación del convenio, las razones objetivas por las cuales se realizó la redistribución de conceptos de gasto en atención al Otro sí de prórroga.</t>
  </si>
  <si>
    <t>Acta Liquidación suscrita por las partes</t>
  </si>
  <si>
    <t>23ACF401</t>
  </si>
  <si>
    <t>Desmantelamiento asociado a pozo Chimuelo1. Se evidenció que el pozo Chimuelo 1, fue abandonado el 17 de septiembre de 2021, sin embargo, a la fecha de la visita se observó que no se han efectuado las actividades de desmantelamiento exigidas por la norma.</t>
  </si>
  <si>
    <t>No aplicación de la norma técnica asociada al desmantelamiento, lo que implica impactos en el proceso de restauración del área, así como costos asociados.</t>
  </si>
  <si>
    <t>Generar un diagnóstico técnico adecuado para las actividades de desmantelamiento y restauración del área.</t>
  </si>
  <si>
    <t>Realizar visita al sitio para verificar respecto al diagnóstico, la gestión adelantada por Ecopetrol en la restauración del predio</t>
  </si>
  <si>
    <t>Informe de visita</t>
  </si>
  <si>
    <t>De acuerdo con cronograma de visita, se realizó la revisión preliminar de la información referente al pozo Chimuelo-1 para solicitar el acompañamiento y logística a Ecopetrol, quien es el encargado del área</t>
  </si>
  <si>
    <t>23ACF501</t>
  </si>
  <si>
    <t>Medidores PMO estación JOBO. Medidores identificados en las respectivas Resoluciones de Inicio de Explotación (RIE) que se ubican en la estación Jobo no presentan los certificados de calibración.</t>
  </si>
  <si>
    <t>Inexistencia en la certificación de calibración de los medidores para los Puntos de Medición de Gas (PMO) Petromil y Cerromatoso, genera incertidumbre en el desempeño y confiabilidad de las mediciones de gas de ventas, volúmenes fiscalizados que determinan la liquidación de regalías</t>
  </si>
  <si>
    <t>Revisar en el marco regulatorio si se encuentran definida la necesidad de incluir en las RIE el número de serial de los equipos que conforman el PMO y Balance Volumétrico y actualizar RIEs.</t>
  </si>
  <si>
    <t>Actualizar Resoluciones de Inicio de Explotación.</t>
  </si>
  <si>
    <t>Número de RIES actualizadas.</t>
  </si>
  <si>
    <t>Se realizaron las visitas de seguimiento, se generó el concepto de unificación operacional y se autorizó la Unificación Operacional de los Campos, se encuentra pendiente la emisión del concepto de RIE y la Expedición de la misma.</t>
  </si>
  <si>
    <t>23ACF701</t>
  </si>
  <si>
    <t xml:space="preserve">Medición consumos y balance estación Betania. Al constatar la autorización del medidor de flujo tipo Coriolis en las Resoluciones de Inicio de Explotación (RIE) de los campos Palmer, Nelson, Arandala, Breva y Toronja se evidenció que este medidor no se encuentra relacionado ni en la RIE ni autorizado en documento alguno emitido por la ANH </t>
  </si>
  <si>
    <t>Inobservancia de la norma que obliga a mantener los medidores de consumo autorizados por el Ente de Fiscalización, generando un incumplimiento en lo estipulado en la Resolución 40236 en cuanto al medidor de consumo interno.</t>
  </si>
  <si>
    <t>Revisar la aplicación del marco regulatorio si se encuentran definida la necesidad de incluir en las RIE de los campos Palmer, Nelson, Arandala, Breva y Toronja el número de serial de los equipos que conforman el PMO y Balance Volumétrico.</t>
  </si>
  <si>
    <t>Actualizar Balance Volumétrico y actualizar RIES de los campos Palmer, Nelson, Arandala, Breva y Toronja .</t>
  </si>
  <si>
    <t>23ACF8011</t>
  </si>
  <si>
    <t xml:space="preserve">Medidor PMO Termomechero. Se observó que el punto de medición oficial utilizado para la comercialización de gas al cliente Termomechero, se ha identificado como medidor de flujo tipo Coriolis con el número de identificación (TAG) FIT-24161, sin embargo, este medidor no se encuentra autorizado según lo establecido en la Resolución de inicio de explotación </t>
  </si>
  <si>
    <t>Incumplimiento de las regulaciones y disposiciones normadas en cuanto a la trazabilidad y ajuste requeridos en materia de responsabilidades del Ente de fiscalización</t>
  </si>
  <si>
    <t>Revisar la aplicación del marco regulatorio si se encuentran definida la necesidad de incluir en la RIE el número de serial de los equipos que conforman el PMO y Balance Volumétrico.</t>
  </si>
  <si>
    <t>Realizar visita de verificación de sistemas de medición instalados en los PMO y comparación contra los registrado en las RIE.</t>
  </si>
  <si>
    <t>Informe de visita para actualización de del PMO</t>
  </si>
  <si>
    <t>Se aclara el serial  relacionado en el hallazgo, visita en proceso de planeación.</t>
  </si>
  <si>
    <t>23ACF801</t>
  </si>
  <si>
    <t>Actualizar Resolución de Inicio de Explotación.</t>
  </si>
  <si>
    <t>23ACF1001</t>
  </si>
  <si>
    <t>Menor valor recaudado por concepto de pago de regalías en especie vigencia 2021-2022. Menor recaudo de regalías pagadas en especie a la Agencia Nacional de Hidrocarburos por valor de $72.381.646.879 a causa de modificaciones contractuales en el Otro Si Nro. 3 en la interpretación del costo eficiente para la ruta Vasconia - Coveñas</t>
  </si>
  <si>
    <t>Debilidades en la aplicación de cláusulas contractuales que afectaron el recaudo por diferencias en el reconocimiento de deducciones por transporte del trayecto Vasconia-Coveñas, a través del contrato de compraventa de crudo para el recaudo de regalías en especie suscrito con Ecopetrol</t>
  </si>
  <si>
    <t xml:space="preserve">Validación y aseguramiento en las liquidaciones trimestrales del costo deducible para el tramo VASCONIA- COVEÑAS, a efectos de dar cumplimiento a la metodología del anexo 6 del nuevo contrato de compraventa de crudo de regalías suscrito con ECOPETROL.  </t>
  </si>
  <si>
    <t xml:space="preserve">Validar y asegurar en las liquidaciones trimestrales el costo deducible para el tramo VASCONIA- COVEÑAS, a efectos de dar cumplimiento a la metodología del anexo 6 del nuevo contrato de compraventa de crudo de regalías suscrito con ECOPETROL.  </t>
  </si>
  <si>
    <t>Informe de revisión Anexo 6 Contrato ECP- Liquidaciones definitivas</t>
  </si>
  <si>
    <t>24AF101</t>
  </si>
  <si>
    <t>La ANH registra de manera paralela en SIIF la contabilización del ingreso, como cuenta contable contra una cuenta por cobrar y al mismo tiempo se registra por el mismo monto la reclasificación del dinero contra la misma cuenta por cobrar, quedando como tal el registro contable de los ingresos de manera posterior a la fecha del documento generador del ingreso.</t>
  </si>
  <si>
    <t>Falta de actualización de los procedimientos internos en materia de ingresos de derechos económicos, acordes con los requerimientos de la norma contable.</t>
  </si>
  <si>
    <t>Actualización de los  procedimientos de   derechos económicos del proceso Gestión de Regalías y Derechos Económicos</t>
  </si>
  <si>
    <t>Actualización en SIGECO de los procedimientos de Derechos económicos, para adecuar lo respectivo al reconocimiento contable,  acorde con las normas y principios contables para entidades de gobierno,  previas mesas de trabajo con la Contaduría General de la Nación y/o internas de la ANH, VORP-VAF</t>
  </si>
  <si>
    <t>Procedimientos actualizados en SIGECO</t>
  </si>
  <si>
    <t>GRDE - VORP
GIT Administrativo y Financiero - VAF</t>
  </si>
  <si>
    <t>24AF102</t>
  </si>
  <si>
    <t>Registro de ingresos propios por derechos económicos (precios altos y porcentaje participación en la producción) de forma inoportuna frente a la autoliquidación mensual efectuada por los operadores y pago efectuado por cada derecho económico, lo que refleja que los ingresos de un trimestre estén quedando en los siguientes trimestres contables para efectos de reportes en CHIP de CGN</t>
  </si>
  <si>
    <t>Demora con la que son entregados los documentos con los cuales contabilidad efectúa los registros contables, de acuerdo con los procedimientos de la entidad, realizándose estas actividades de forma manual cuando la entidad cuenta con un sistema de información (SLIDE).</t>
  </si>
  <si>
    <t>24AF103</t>
  </si>
  <si>
    <t>No se efectúa inventario físico a la propiedad, planta y equipo desde 2019 (parcial en 2021)
No se cuenta con documento control de “bajas y altas” para el manejo de las entradas y salidas de inventarios. No se monitorea en el proceso administrativo, a los reportes que deben entregar los supervisores por adquisición de bienes recibidos, ni a la calidad de la información remitida al área.</t>
  </si>
  <si>
    <t>Debilidades en la definición de política institucional frente a la administración, custodia y control de los bienes de la entidad, y el desarrollo que ésta conlleva, función a cargo de la Vicepresidencia Administrativa y Financiera</t>
  </si>
  <si>
    <t xml:space="preserve">Actualizar el inventario físico de la propiedad planta y equipo de la ANH y los bienes en poder  de terceros  </t>
  </si>
  <si>
    <t>Realizar el levantamiento físico de los bienes de propiedad de la ANH y los entregados a terceros para actualizar el inventario de la propiedad planta y equipo de la Agencia</t>
  </si>
  <si>
    <t>Inventario de la propiedad, planta y equipo actualizado</t>
  </si>
  <si>
    <t>GIT Administrativo y Financiero - VAF</t>
  </si>
  <si>
    <t>24AF203</t>
  </si>
  <si>
    <t>Actualizar en SIGECO el Manual de Almacén, suministro e inventarios de la ANH</t>
  </si>
  <si>
    <t>Actualizar el Manual de Almacén, suministro e inventarios de la ANH, de acuerdo con las necesidades, procedimientos actuales y según normatividad vigente y aplicable en la materia</t>
  </si>
  <si>
    <t>Manual de almacén, suministro e inventarios actualizado en SIGECO</t>
  </si>
  <si>
    <t>24AF104</t>
  </si>
  <si>
    <t>Existen 169 bienes registrados en contabilidad por valor de $20.028.348 saldo a 31 de diciembre del 2023, los cuales no cuentan con placa de inventario de 2019 en la columna “Disponibilidad” se encuentran en uso y en la columna “Estado” se describe como bueno, lo cual no permite determinar su identificación ni existencia.</t>
  </si>
  <si>
    <t>Falta de depuración de la información revelada en la base de datos de activos de los bienes a cargo de la Vicepresidencia Administrativa y Financiera y de la Oficina de Tecnologías de la Información de la ANH, ocasionando una incertidumbre por valor de $ 20.028.348 del grupo de propiedad, planta y equipo</t>
  </si>
  <si>
    <t>Depurar la información y actualizar la base de datos de activos de la propiedad, planta y equipo de la ANH y realizar el seguimiento periódicamente a la actualización de la información de los bienes de propiedad de la Agencia</t>
  </si>
  <si>
    <t>Realizar la ubicación física de los bienes pendientes por plaquetear, asignar placa de inventario a los bienes que no cuentan con placa y actualizar la base definitiva PPYEQ a cargo de la VAF</t>
  </si>
  <si>
    <t>Base de datos de PPYEQ actualizada</t>
  </si>
  <si>
    <t>24AF105</t>
  </si>
  <si>
    <t>Para el cierre contable del año 2023, la ANH realizó el registro contable para la definición de saldos de las cuentas por cobrar de los Derechos Económicos (13.11.45) y sus intereses de mora (48.02.33), con  un documento diferente al estipulado en el procedimiento Derechos Económicos y de la política contable de la Agencia, el cual se denomina “Recordatorio de Obligación Contractual”</t>
  </si>
  <si>
    <t>Inobservancia de la norma contable frente a la Calidad del soporte contable que sustenta el registro, situación ocurrida por cuanto no se efectuaron estos “recordatorios de pago” en la vigencia 2023.</t>
  </si>
  <si>
    <t>24AF106</t>
  </si>
  <si>
    <t>La ANH no adelantó proceso de cobro coactivo correspondiente a las facturas de venta por servicios prestados del EPIS por compra de información técnica, prestados a las empresas Advantage Energy Sucursal Colombia en 2015, y Open Choke Exploration en 2010, es decir, se dejaron vencer los términos para adelantar las gestiones para recuperar recursos de las facturas 2966/2010 y 5256/2015.</t>
  </si>
  <si>
    <t>Inobservancia en la aplicación del Reglamento Interno de Recaudo, Cobro, Deterioro y Baja de Cuentas de la Cartera de recursos propios y de cobro coactivo, ya que habían transcurrido los términos para el inicio del proceso, para recuperar los valores, teniendo en cuenta que los actos administrativos que servían como título ejecutivo para el cobro coactivo ya habían caducado</t>
  </si>
  <si>
    <t>Solicitar  la viabilidad jurídica y financiera para cubrir las obligaciones económicas pendientes con recursos provenientes de las cartas de crédito que hayan sido ejecutadas en desarrollo de los contratos de hidrocarburos que las adeudan.</t>
  </si>
  <si>
    <t>Requerir el concepto de viabilidad  jurídica y  financiera en el marco de gestión del proceso de liquidación de los respectivos contratos misionales Berilo y los Totumos, para cubrir los valores de las obligaciones con recursos provenientes de las Cartas de Crédito.</t>
  </si>
  <si>
    <t>Comunicación</t>
  </si>
  <si>
    <t>Se han realizado varias reuniones para determinar cómo proceder ante el hallazgo y se recopiló toda la documentación pertinente.</t>
  </si>
  <si>
    <t>VT -  VCH</t>
  </si>
  <si>
    <t>24AF107</t>
  </si>
  <si>
    <t>De la muestra seleccionada 28 reservas presupuestales por valor de $9.670,6 millones equivalente al 14% del total de reservas constituidas, no presentan justificación según Circular ANH No. 0025 del 17/11/2023 y lo dispuesto en el Decreto 1068 de 2015 Articulo 2.8.1.7.3.2., para la constitución de reservas. La entidad procedió a solicitar justificación mediante ID 1608820 del 29/04/2024.</t>
  </si>
  <si>
    <t>Inobservancia de las instrucciones dadas tanto en la Circular No. 0025 del 17 de noviembre de 2023 y en el formato “...Solicitud Rezago Presupuestal...”, al no acatar por parte de la supervisión de los contratos, las indicaciones para la clasificación de los conceptos de cuenta por pagar y reserva presupuestal y la ausencia de los formatos para la constitución de la reserva presupuestal.</t>
  </si>
  <si>
    <t>Actualizar en SIGECO el procedimiento de cierre presupuestal del Proceso de Gestión Financiera</t>
  </si>
  <si>
    <t>Actualizar en SIGECO y divulgar el procedimientos de cierre presupuestal para incluir y adecuar las validaciones necesarias frente a la constitución de reservas y rezago presupuestal, acorde con las directrices internas, normas y principios  vigentes y aplicables en materia presupuestal estatal.</t>
  </si>
  <si>
    <t>Procedimiento actualizado en SIGECO y divulgado en la ANH</t>
  </si>
  <si>
    <t>24AF207</t>
  </si>
  <si>
    <t>Actualizar y emplear la herramienta para realizar el seguimiento, control y reporte de las solicitudes de constitución de reservas presupuestales de cada vigencia</t>
  </si>
  <si>
    <t>Actualizar la herramienta para realizar el seguimiento, control y reporte a las áreas del estado de la  radicación de los formatos para la constitución de las reservas presupuestales de acuerdo la circular de cierre de operaciones presupuestales de cada vigencia</t>
  </si>
  <si>
    <t>Reporte de seguimiento y control de las solicitudes y constitución de reservas presupuestales del cierre de vigencia</t>
  </si>
  <si>
    <t>24AF307</t>
  </si>
  <si>
    <t xml:space="preserve">Realizar seguimiento a las actividades planteadas en las circular de cierre de operaciones presupuestales, contables, administrativas y financieras de la vigencia respectiva en lo referente a la constitución del rezago presupuestal. </t>
  </si>
  <si>
    <t>Validar la existencia del radicado del formato de constitución de rezago presupuestal y   los saldos por ejecutar  antes de la fecha de traslado de compromisos que constituyen reservas presupuestales para la siguiente vigencia.</t>
  </si>
  <si>
    <t>Informe de constitución de rezago presupuestal de acuerdo al  formato de constitución de rezago presupuestal.</t>
  </si>
  <si>
    <t>24AF407</t>
  </si>
  <si>
    <t>Validar que la información contenida en el formato de constitución de rezago presupuestal corresponda con los valores de cuentas por pagar, reservas presupuestales y saldo a liberar al cierre de la vigencia, respecto al registro en los sistemas de información.</t>
  </si>
  <si>
    <t>Verificación y seguimiento en los sistemas de información</t>
  </si>
  <si>
    <t>24AF108</t>
  </si>
  <si>
    <t>Baja ejecución del proyecto “Identificación de oportunidades exploratorias de hidrocarburos nacional” que a noviembre 2023 tenía compromisos por el 30% de su valor inicial. Se desnaturalizó la necesidad que la ANH había proyectado suplir, desacelerando su ejecución, para que del presupuesto no ejecutado se destinaran recursos para delegación en materia de transición energética y FNCE.</t>
  </si>
  <si>
    <t>La ejecución de proyectos de inversión se vio afectada por la duración en los tiempos de los tramites de aprobación del nuevo proyecto de “Contribución de la evaluación del potencial de FNCE para la transición energética nacional", impactando la ejecución presupuestal del proyecto “Identificación de oportunidades exploratorias de hidrocarburos nacional” y consecuentemente sus contratos.</t>
  </si>
  <si>
    <t>Gestión para la ejecución del 100% de las reservas 2023 de la VT en la presente vigencia.</t>
  </si>
  <si>
    <t>Revisión, verificación y trámite para la entrega oportuna de productos de los contratos que tienen reservas presupuestales constituidas, con el fin de asegurar la ejecución presupuestal.</t>
  </si>
  <si>
    <t>Reporte mensual de ejecución de reservas de VT</t>
  </si>
  <si>
    <t>Se ha realizado el pago del 75% de las reservas del 2023 de acuerdo con el informe de Seguimiento a Reservas VT saldo a Junio año 2024.</t>
  </si>
  <si>
    <t>24AF109</t>
  </si>
  <si>
    <t>Evidenciado en informe de supervisión Radicado 20241500140463 Id: 1571578 del 28 de febrero de 2024 se indica por parte de la CGR que a la fecha el contrato 693 de 2023 no se ha cumplido en su totalidad y que el plazo contractual venció el 31 de diciembre de 2023, aun así, se denota en lo descrito que las actividades en desarrollo del contrato continuaban a dicha fecha.</t>
  </si>
  <si>
    <t>A pesar de haber cumplido la fecha de terminación, el contrato 693 de 2023 siguió en ejecución sin la existencia de Otro Sí o figura contractual que permitiera o avale su continuidad, aunado a las deficiencias en el control de ejecución y el proceso de supervisión.</t>
  </si>
  <si>
    <t>Incorporar en la fase precontractual de los proyectos con alta complejidad de la OTI una visita técnica por parte de los proveedores como requisito previo a la presentación de la oferta o cotización.</t>
  </si>
  <si>
    <t>Incluir en la fase precontractual de proyectos con alta complejidad una visita técnica por parte de los proveedores como requisito previo a la presentación de la oferta o cotización de los servicios de infraestructura tecnológica, para determinar los requisitos y elementos (software, hardware, comunicaciones e información) que deba contemplar la ANH para la adquisición de los servicios</t>
  </si>
  <si>
    <t>Porcentaje de proyectos de alta complejidad que incluye la visita técnica.</t>
  </si>
  <si>
    <t>OTI</t>
  </si>
  <si>
    <t>24AF209</t>
  </si>
  <si>
    <t xml:space="preserve">Anexar una ficha técnica como complemento para el diligenciamiento por parte del proveedor que contemple los requisitos mínimos y específicos (hardware, software, comunicaciones e información) requeridos por la OTI para el despliegue o puesta en funcionamiento de los servicios de infraestructura tecnológica a cotizar
</t>
  </si>
  <si>
    <t xml:space="preserve">Incluir en los sondeos de mercado de la OTI para los servicios de infraestructura tecnológica a cotizar una ficha técnica en la que los proveedores contemplen los requisitos mínimos y específicos requeridos (hardware, software y documentos) </t>
  </si>
  <si>
    <t>Porcentaje de sondeos de mercados de los proyectos de la OTI</t>
  </si>
  <si>
    <t>24AF110</t>
  </si>
  <si>
    <t>La cobertura de mantenimiento y suscripción del servicio de soporte y mantenimiento, son anteriores a la fecha de inicio del contrato 696/2023, por lo que la ANH paga al contratista Soluciones Tecnología y Servicios STS S.A.S. por concepto de soporte y mantenimiento de la solución respaldo NETBACKUP el valor total, denotando que no existía obligación previa a la suscripción del contrato.</t>
  </si>
  <si>
    <t>Inobservancia de lo estipulado en lineamientos del contrato, configurándose un pago total por el servicio no contemplado en el contrato cuya suscripción inoportuna para los periodos que abarca el soporte y mantenimiento que obliga el fabricante.</t>
  </si>
  <si>
    <t>Establecer y adoptar una política que incluya el programa de soporte y mantenimiento de hardware y software en el Proceso de Gestión TIC.</t>
  </si>
  <si>
    <t>Elaborar la política y normalizar en el Sistema de Gestión de Calidad un documento que incluya las generalidades del soporte y mantenimiento de hardware y software de la Agencia, así como el aseguramiento de la continuidad de estos servicios.</t>
  </si>
  <si>
    <t>Documento del Programa de soporte y mantenimiento de hardware y software</t>
  </si>
  <si>
    <t>24AF210</t>
  </si>
  <si>
    <t>Plan Anual de soporte y mantenimiento (PASM)</t>
  </si>
  <si>
    <t>Elaborar, adoptar y realizar el seguimiento al Plan Anual de soporte y mantenimiento (PASM) del hardware y software de la entidad.</t>
  </si>
  <si>
    <t xml:space="preserve">Plan Anual de soporte y mantenimiento para seguimiento mensual </t>
  </si>
  <si>
    <t>24AF111</t>
  </si>
  <si>
    <t>Se presentan inconsistencias entre la información registrada en el inventario de la entidad y el estado real de los equipos de redes y comunicaciones que han recibido mantenimiento según el contrato 691 de 2023, en aspectos como la no marcación de los equipos, sin placa de inventario ni número de activo</t>
  </si>
  <si>
    <t>Deficiencias en el control de inventario y en el proceso de custodia, seguimiento y actualización del estado de los equipos por inobservancia del manual de inventarios de la ANH, deparando riesgo en la perdida de los bienes e incertidumbre en la realidad de los activos de la Entidad</t>
  </si>
  <si>
    <t>Actualizar el inventario físico de la propiedad planta y equipo de la ANH y realizar el seguimiento periódicamente a la actualización de la información de los bienes asignados a la OTI</t>
  </si>
  <si>
    <t>Realizar la ubicación física de los bienes pendientes por plaquetear, asignar placa de inventario y actualizar el inventario de la ANH de acuerdo al estado real de los equipos de redes y comunicaciones a cargo de la OTI</t>
  </si>
  <si>
    <t>GIT Administrativo y Financiero/VAF</t>
  </si>
  <si>
    <t>24AF211</t>
  </si>
  <si>
    <t>Actualizar y adoptar el manual de inventario para el manejo de los equipos tecnológicos de la ANH</t>
  </si>
  <si>
    <t>Elaborar y remitir la propuesta de documento de protocolo de manejo de equipos tecnológicos en el inventario de bienes por parte de la OTI y la actualización del manual de inventarios (ANH-GAD-MA-01-Manual de Almacén, Suministros e Inventarios) en SIGECO por parte de la VAF que incluya la verificación física de los mismos y la periodicidad de dicha verificación</t>
  </si>
  <si>
    <t>Manual de Almacén, Suministros e Inventarios actualizado</t>
  </si>
  <si>
    <t>Se elaboró el documento de manejo de equipos tecnológicos en el inventario de bienes. Se envió para revisión de la VAF el 25 de junio de 2024 y se tiene pendiente esta respuesta para la actualización del Manual de inventarios y la formalización en SIGECO</t>
  </si>
  <si>
    <t>24AF112</t>
  </si>
  <si>
    <t>Inconsistencias entre la información registrada de los bienes objeto de los Contratos de Comodato 708 y 709 de 2023, frente a los elementos certificados provenientes de los convenios ANH-INVEMAR 262 de 2012 y 188 de 2014, ya que la información registrada en los listados tanto de la ANH como de INVEMAR, en 11 de los bienes, presentan diferencias frente a lo que cada uno relaciona</t>
  </si>
  <si>
    <t>Fallas en los documentos soporte para la suscripción de los comodatos, debido a las inconsistencias de la información registrada en los comodatos provenientes de la certificación de los bienes adquiridos en los convenios de 2012 y 2014 y a las deficiencias en el control y seguimiento por parte de la supervisión de la ANH.</t>
  </si>
  <si>
    <t>Actualizar el inventario físico de la propiedad planta y equipo de la ANH en poder de terceros y ajustar los contratos de comodatos 708 y 709 de 2023 de acuerdo con el estado físico de los bienes.</t>
  </si>
  <si>
    <t>Realizar la ubicación física y verificación los bienes de los comodatos suscritos con INVEMAR, actualizar el inventario de la ANH y modificar los Contratos 708 y 709 de 2023 de acuerdo con la actualización de la información de los bienes</t>
  </si>
  <si>
    <t xml:space="preserve">Inventario de la propiedad, planta y equipo actualizado, incluidos los ajustes derivados de los Otrosí de los contratos de comodato 708 y 709 de 2023 </t>
  </si>
  <si>
    <t>Se adelantó visita a INVEMAR</t>
  </si>
  <si>
    <t>GIT Administrativo y Financiero-VAF</t>
  </si>
  <si>
    <t>24AF212</t>
  </si>
  <si>
    <t>Establecer e implementar mecanismos para realizar el seguimiento y control por parte de los supervisores de la ANH a los contratos de comodatos</t>
  </si>
  <si>
    <t>Actualizar en SIGECO el Manual de Almacén, suministro e inventarios de la ANH, que incluya las directrices para el seguimiento, control, reporte de novedades, entre otros aspectos a tener en cuenta, para los bienes entregados a terceros mediante comodato</t>
  </si>
  <si>
    <t>24AF113</t>
  </si>
  <si>
    <t>Producto de la reversión del contrato de concesión Yalea, revertido a la Nación el 9/11/2023, involucró una serie de activos, los cuales pasan a la Nación de acuerdo con lo estipulado en art 33 del código de petróleos. La ANH no ha establecido la valoración de dichos activos, bienes y demás que se reciben producto de la reversión. Asimismo, desconoce el balance contable de la concesión,</t>
  </si>
  <si>
    <t>Inaplicabilidad de lo establecido en el Decreto 4137 de 2011, en materia de patrimonio y falta de oportunidad en la gestión de la VORP en el seguimiento al proceso de reversión de la concesión.</t>
  </si>
  <si>
    <t xml:space="preserve">Establecer un procedimiento de valoración de activos derivados de la reversión de contratos de concesión que reviertan a la nación y que sean económicamente viables de mantener operación. </t>
  </si>
  <si>
    <t>Elaborar el procedimiento de valoración de activos derivados de la reversión de contratos de concesión que reviertan a la nación y que sean económicamente viables de mantener operación. 
Publicar el procedimiento elaborado en el SIGECO</t>
  </si>
  <si>
    <t>Procedimiento</t>
  </si>
  <si>
    <t>VORP - VAF</t>
  </si>
  <si>
    <t>24AF213</t>
  </si>
  <si>
    <t xml:space="preserve">Solicitar constancia de ejecutoria de la Resolución 11010 del 15/11/2023 </t>
  </si>
  <si>
    <t>Solicitar a la OAJ constancia de ejecutoria de la Resolución 11010 de 2023 “Por la cual se resuelve el recurso de reposición interpuesto por PERENCO COLOMBIA LIMITED y
PERENCO OIL AND GAS COLOMBIA LIMITED, en contra de la Resolución 10758 de 2023 Por la cual se dan lineamientos previos y se ordena el abandono de los pozos del Campo Trinidad del Contrato de Concesión Yalea</t>
  </si>
  <si>
    <t>24AF114</t>
  </si>
  <si>
    <t>Existen activos de la concesión Yalea registrados en ubicaciones incorrectas o no encontrados, lo cual sugiere que la gestión de la reversión no ha sido adecuada, independientemente de la productividad de la misma, según lo argumentado por la ANH al momento de indicar que la reversión aún no ha sido materializada.</t>
  </si>
  <si>
    <t>Inobservancia de las funciones establecidas para la administración de los bienes y activos y la falta de oportunidad en la gestión de la VORP en el seguimiento al proceso de reversión de la concesión Yalea, que genera riesgo de la pérdida de bienes e impacto en la realidad de los activos que deben pasar a ser propiedad de la Nación en cabeza de la ANH.</t>
  </si>
  <si>
    <t xml:space="preserve"> Conciliación de los inventarios de activos suscrita entre la ANH y el Operador</t>
  </si>
  <si>
    <t>Suscribir  entre la ANH y el Operador, el acta de conciliación de los inventarios del campo Trinidad del contrato de asociación Yalea</t>
  </si>
  <si>
    <t xml:space="preserve">Acta de conciliación de  inventarios del contrato de asociación Yalea, suscrito por las partes
</t>
  </si>
  <si>
    <t>24AF115</t>
  </si>
  <si>
    <t>En análisis realizado por la CGR a las Facilidades del campo Trinidad – Concesión Yalea, se evidenció que no existe programa de abandono de pozos y facilidades para este Activo, teniendo en cuenta en el numeral 2.14 de cada informe el Informe Técnico Anual 2022 y 2023, que el Operador no describió un programa de abandono de pozos e instalaciones.</t>
  </si>
  <si>
    <t>Deficiencias en el seguimiento del contrato por parte de la ANH y que a pesar de que el Operador Perenco informó que no se estableció un programa de abandono y cronograma para el abandono, la ANH omitió este hecho solo hasta el terminó del contrato y reversión del activo</t>
  </si>
  <si>
    <t>Solicitud al operador del programa de abandono de pozos y desmantelamiento de instalaciones.</t>
  </si>
  <si>
    <t>Enviar comunicación al operador para solicitarle la presentación e implementación del programa de abandono de pozos y desmantelamiento de instalaciones.</t>
  </si>
  <si>
    <t>Comunicación enviada</t>
  </si>
  <si>
    <t>24AF116</t>
  </si>
  <si>
    <t>Durante inspección realizada en el área del Campo Trinidad, la CGR evidenció situaciones con deviación de lo establecido en la normatividad técnica que repercuten en la realidad del activo al término del proceso de reversión</t>
  </si>
  <si>
    <t>Contravención a lo establecido en la Resolución 181495 de 2009 en materia de taponamiento y abandono de pozos, aunado a las  debilidades en el control y supervisión por parte de la ANH</t>
  </si>
  <si>
    <t>Garantizar el cumplimiento del operador de lo expuesto en la Resolución 40622 de 2023 en relación con al abandono definitivo de pozos.</t>
  </si>
  <si>
    <t xml:space="preserve">
Solicitar al operador la presentación e implementación del programa de abandono desmantelamiento de los pozos que estaban inactivos antes de la reversión.
</t>
  </si>
  <si>
    <t>24AF117</t>
  </si>
  <si>
    <t>La compañía Perenco continúa manteniendo control y dominio sobre instalaciones, edificios, alojamientos, oficinas y laboratorios en la estación Trinidad, haciendo uso continuo de estas instalaciones posterior de la fecha de reversión y terminación del contrato de concesión Yalea, ocurrido el 8/11/2023, sin acto contractual que autorice actividades operativas que se están desarrollando.</t>
  </si>
  <si>
    <t>Inobservancia en la normatividad sobre el control y supervisión por parte de la ANH que ha permitido que se mantenga una operación dentro del área del extinguido Contrato Yalea, con incertidumbre y sin claridad sobre los costos e ingresos que se generen por la explotación del áreas y el usufructo de los bienes y activos utilizados en la operación por la Compañía Perenco.</t>
  </si>
  <si>
    <t>Suscribir un  Acuerdo de Entendimiento entre ANH y el Operador.</t>
  </si>
  <si>
    <t>Suscribir entre las partes un documento de entendimiento, para la operación del pozo inyector y el sistema de tratamiento de agua, para evitar incidentes ambientales con la piscina API, debido al invierno en el área.</t>
  </si>
  <si>
    <t xml:space="preserve">Documento de entendimiento suscrito por las partes </t>
  </si>
  <si>
    <t>1 SUSCRIPCIÓN DEL PLAN DE MEJORAMIENTO</t>
  </si>
  <si>
    <t>No se han aplicado los parámetros y lineamientos generales de la política de Gobierno Digital por lo que los proyectos de automatización de trámites fueron planteados por la ANH en línea con la Política de Gobierno Digital para avanzar en la configuración de herramientas tecnológicas que permitieran la presentación, recepción y aprobación en línea de los diferentes permisos e informes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</si>
</sst>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yyyy/mm/dd"/>
    <numFmt numFmtId="165" formatCode="yyyy/mm/d"/>
    <numFmt numFmtId="166" formatCode="0.0"/>
    <numFmt numFmtId="167" formatCode="dd/mm/yyyy;@"/>
  </numFmts>
  <fonts count="16" x14ac:knownFonts="1">
    <font>
      <sz val="11"/>
      <color indexed="8"/>
      <name val="Aptos Narrow"/>
      <family val="2"/>
      <scheme val="minor"/>
    </font>
    <font>
      <sz val="11"/>
      <color theme="1"/>
      <name val="Aptos Narrow"/>
      <family val="2"/>
      <scheme val="minor"/>
    </font>
    <font>
      <sz val="11"/>
      <color indexed="8"/>
      <name val="Aptos Narrow"/>
      <family val="2"/>
      <scheme val="minor"/>
    </font>
    <font>
      <b/>
      <sz val="11"/>
      <color indexed="9"/>
      <name val="Calibri"/>
      <family val="2"/>
    </font>
    <font>
      <b/>
      <sz val="11"/>
      <color indexed="8"/>
      <name val="Calibri"/>
      <family val="2"/>
    </font>
    <font>
      <b/>
      <sz val="12"/>
      <color indexed="9"/>
      <name val="Calibri"/>
      <family val="2"/>
    </font>
    <font>
      <b/>
      <sz val="11"/>
      <color theme="1"/>
      <name val="Calibri"/>
      <family val="2"/>
    </font>
    <font>
      <sz val="11"/>
      <color theme="1"/>
      <name val="Calibri"/>
      <family val="2"/>
    </font>
    <font>
      <sz val="11"/>
      <name val="Calibri"/>
      <family val="2"/>
    </font>
    <font>
      <sz val="11"/>
      <color indexed="8"/>
      <name val="Calibri"/>
      <family val="2"/>
    </font>
    <font>
      <sz val="11"/>
      <color rgb="FFFF0000"/>
      <name val="Calibri"/>
      <family val="2"/>
    </font>
    <font>
      <sz val="10"/>
      <color indexed="8"/>
      <name val="Arial"/>
      <family val="2"/>
    </font>
    <font>
      <sz val="10"/>
      <color rgb="FF000000"/>
      <name val="Arial"/>
      <family val="2"/>
    </font>
    <font>
      <sz val="11"/>
      <color rgb="FF000000"/>
      <name val="Calibri"/>
      <family val="2"/>
    </font>
    <font>
      <sz val="11"/>
      <name val="Aptos Narrow"/>
      <family val="2"/>
      <scheme val="minor"/>
    </font>
    <font>
      <sz val="11"/>
      <color rgb="FF000000"/>
      <name val="Aptos Narrow"/>
      <family val="2"/>
      <scheme val="minor"/>
    </font>
  </fonts>
  <fills count="5">
    <fill>
      <patternFill patternType="none"/>
    </fill>
    <fill>
      <patternFill patternType="gray125"/>
    </fill>
    <fill>
      <patternFill patternType="solid">
        <fgColor indexed="54"/>
      </patternFill>
    </fill>
    <fill>
      <patternFill patternType="solid">
        <fgColor indexed="9"/>
      </patternFill>
    </fill>
    <fill>
      <patternFill patternType="solid">
        <fgColor theme="0"/>
        <bgColor indexed="64"/>
      </patternFill>
    </fill>
  </fills>
  <borders count="5">
    <border>
      <left/>
      <right/>
      <top/>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style="thin">
        <color indexed="64"/>
      </bottom>
      <diagonal/>
    </border>
  </borders>
  <cellStyleXfs count="4">
    <xf numFmtId="0" fontId="0" fillId="0" borderId="0"/>
    <xf numFmtId="9" fontId="2" fillId="0" borderId="0" applyFont="0" applyFill="0" applyBorder="0" applyAlignment="0" applyProtection="0"/>
    <xf numFmtId="0" fontId="1" fillId="0" borderId="0"/>
    <xf numFmtId="0" fontId="2" fillId="0" borderId="0"/>
  </cellStyleXfs>
  <cellXfs count="93">
    <xf numFmtId="0" fontId="0" fillId="0" borderId="0" xfId="0"/>
    <xf numFmtId="0" fontId="0" fillId="0" borderId="0" xfId="0" applyAlignment="1">
      <alignment vertical="center"/>
    </xf>
    <xf numFmtId="0" fontId="3" fillId="2" borderId="1" xfId="0" applyFont="1" applyFill="1" applyBorder="1" applyAlignment="1">
      <alignment horizontal="center" vertical="center"/>
    </xf>
    <xf numFmtId="0" fontId="3" fillId="2" borderId="1" xfId="0" applyFont="1" applyFill="1" applyBorder="1" applyAlignment="1">
      <alignment horizontal="center" vertical="center" wrapText="1"/>
    </xf>
    <xf numFmtId="0" fontId="0" fillId="0" borderId="0" xfId="0" applyAlignment="1">
      <alignment horizontal="center" vertical="center"/>
    </xf>
    <xf numFmtId="0" fontId="0" fillId="0" borderId="0" xfId="0" applyAlignment="1">
      <alignment horizontal="center" vertical="center" wrapText="1"/>
    </xf>
    <xf numFmtId="164" fontId="4" fillId="3" borderId="2" xfId="0" applyNumberFormat="1" applyFont="1" applyFill="1" applyBorder="1" applyAlignment="1">
      <alignment horizontal="center" vertical="center" wrapText="1"/>
    </xf>
    <xf numFmtId="0" fontId="0" fillId="0" borderId="0" xfId="0" applyAlignment="1">
      <alignment vertical="center" wrapText="1"/>
    </xf>
    <xf numFmtId="0" fontId="3" fillId="2" borderId="1" xfId="0" applyFont="1" applyFill="1" applyBorder="1" applyAlignment="1">
      <alignment horizontal="center" vertical="center"/>
    </xf>
    <xf numFmtId="0" fontId="0" fillId="0" borderId="0" xfId="0" applyAlignment="1">
      <alignment vertical="center"/>
    </xf>
    <xf numFmtId="0" fontId="0" fillId="0" borderId="0" xfId="0" applyAlignment="1">
      <alignment horizontal="center" vertical="center"/>
    </xf>
    <xf numFmtId="0" fontId="0" fillId="0" borderId="0" xfId="0" applyAlignment="1">
      <alignment horizontal="center" vertical="top"/>
    </xf>
    <xf numFmtId="0" fontId="3" fillId="2" borderId="3" xfId="0" applyFont="1" applyFill="1" applyBorder="1" applyAlignment="1">
      <alignment horizontal="center" vertical="center" wrapText="1"/>
    </xf>
    <xf numFmtId="0" fontId="3" fillId="2" borderId="3" xfId="0" applyFont="1" applyFill="1" applyBorder="1" applyAlignment="1">
      <alignment horizontal="center" vertical="center"/>
    </xf>
    <xf numFmtId="0" fontId="3" fillId="2" borderId="3" xfId="0" applyFont="1" applyFill="1" applyBorder="1" applyAlignment="1">
      <alignment horizontal="center" vertical="top"/>
    </xf>
    <xf numFmtId="0" fontId="3" fillId="2" borderId="4"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6" fillId="4" borderId="4" xfId="0" applyFont="1" applyFill="1" applyBorder="1" applyAlignment="1">
      <alignment horizontal="center" vertical="center"/>
    </xf>
    <xf numFmtId="0" fontId="7" fillId="4" borderId="4" xfId="0" applyFont="1" applyFill="1" applyBorder="1" applyAlignment="1">
      <alignment horizontal="center" vertical="center"/>
    </xf>
    <xf numFmtId="0" fontId="7" fillId="4" borderId="4" xfId="0" applyFont="1" applyFill="1" applyBorder="1" applyAlignment="1" applyProtection="1">
      <alignment vertical="center" wrapText="1"/>
      <protection locked="0"/>
    </xf>
    <xf numFmtId="0" fontId="7" fillId="4" borderId="4" xfId="0" applyFont="1" applyFill="1" applyBorder="1" applyAlignment="1">
      <alignment vertical="center" wrapText="1"/>
    </xf>
    <xf numFmtId="0" fontId="7" fillId="4" borderId="4" xfId="0" applyFont="1" applyFill="1" applyBorder="1" applyAlignment="1">
      <alignment horizontal="center" vertical="center" wrapText="1"/>
    </xf>
    <xf numFmtId="14" fontId="7" fillId="4" borderId="4" xfId="0" applyNumberFormat="1" applyFont="1" applyFill="1" applyBorder="1" applyAlignment="1">
      <alignment horizontal="center" vertical="center"/>
    </xf>
    <xf numFmtId="165" fontId="1" fillId="0" borderId="4" xfId="0" applyNumberFormat="1" applyFont="1" applyBorder="1" applyAlignment="1" applyProtection="1">
      <alignment horizontal="center" vertical="center" wrapText="1"/>
      <protection locked="0"/>
    </xf>
    <xf numFmtId="1" fontId="7" fillId="4" borderId="4" xfId="0" applyNumberFormat="1" applyFont="1" applyFill="1" applyBorder="1" applyAlignment="1" applyProtection="1">
      <alignment horizontal="center" vertical="center"/>
      <protection locked="0"/>
    </xf>
    <xf numFmtId="0" fontId="8" fillId="4" borderId="4" xfId="0" applyFont="1" applyFill="1" applyBorder="1" applyAlignment="1">
      <alignment horizontal="justify" vertical="center" wrapText="1"/>
    </xf>
    <xf numFmtId="0" fontId="9" fillId="4" borderId="4" xfId="0" applyFont="1" applyFill="1" applyBorder="1" applyAlignment="1">
      <alignment horizontal="center" vertical="center" wrapText="1"/>
    </xf>
    <xf numFmtId="9" fontId="1" fillId="4" borderId="4" xfId="1" applyFont="1" applyFill="1" applyBorder="1" applyAlignment="1">
      <alignment horizontal="center" vertical="center"/>
    </xf>
    <xf numFmtId="0" fontId="7" fillId="4" borderId="4" xfId="0" applyFont="1" applyFill="1" applyBorder="1" applyAlignment="1" applyProtection="1">
      <alignment horizontal="center" vertical="center"/>
      <protection locked="0"/>
    </xf>
    <xf numFmtId="0" fontId="8" fillId="4" borderId="4" xfId="0" applyFont="1" applyFill="1" applyBorder="1" applyAlignment="1" applyProtection="1">
      <alignment vertical="center" wrapText="1"/>
      <protection locked="0"/>
    </xf>
    <xf numFmtId="164" fontId="7" fillId="4" borderId="4" xfId="0" applyNumberFormat="1" applyFont="1" applyFill="1" applyBorder="1" applyAlignment="1" applyProtection="1">
      <alignment horizontal="center" vertical="center"/>
      <protection locked="0"/>
    </xf>
    <xf numFmtId="0" fontId="10" fillId="0" borderId="4" xfId="0" applyFont="1" applyBorder="1" applyAlignment="1">
      <alignment horizontal="justify" vertical="center" wrapText="1"/>
    </xf>
    <xf numFmtId="0" fontId="8" fillId="0" borderId="4" xfId="0" applyFont="1" applyBorder="1" applyAlignment="1">
      <alignment horizontal="justify" vertical="center" wrapText="1"/>
    </xf>
    <xf numFmtId="0" fontId="7" fillId="0" borderId="4" xfId="0" applyFont="1" applyBorder="1" applyAlignment="1" applyProtection="1">
      <alignment horizontal="center" vertical="center"/>
      <protection locked="0"/>
    </xf>
    <xf numFmtId="0" fontId="7" fillId="4" borderId="4" xfId="0" applyFont="1" applyFill="1" applyBorder="1" applyAlignment="1">
      <alignment horizontal="left" vertical="center" wrapText="1"/>
    </xf>
    <xf numFmtId="0" fontId="8" fillId="4" borderId="4" xfId="0" applyFont="1" applyFill="1" applyBorder="1" applyAlignment="1">
      <alignment horizontal="center" vertical="center" wrapText="1"/>
    </xf>
    <xf numFmtId="0" fontId="7" fillId="4" borderId="4" xfId="0" applyFont="1" applyFill="1" applyBorder="1" applyAlignment="1">
      <alignment horizontal="justify" vertical="center" wrapText="1"/>
    </xf>
    <xf numFmtId="9" fontId="7" fillId="4" borderId="4" xfId="1" applyFont="1" applyFill="1" applyBorder="1" applyAlignment="1">
      <alignment horizontal="center" vertical="center" wrapText="1"/>
    </xf>
    <xf numFmtId="0" fontId="9" fillId="0" borderId="4" xfId="0" applyFont="1" applyBorder="1" applyAlignment="1">
      <alignment horizontal="center" vertical="center"/>
    </xf>
    <xf numFmtId="0" fontId="7" fillId="0" borderId="4" xfId="0" applyFont="1" applyBorder="1" applyAlignment="1">
      <alignment horizontal="center" vertical="center"/>
    </xf>
    <xf numFmtId="0" fontId="9" fillId="0" borderId="4" xfId="0" applyFont="1" applyBorder="1" applyAlignment="1">
      <alignment vertical="center" wrapText="1"/>
    </xf>
    <xf numFmtId="0" fontId="11" fillId="0" borderId="4" xfId="0" applyFont="1" applyBorder="1" applyAlignment="1">
      <alignment horizontal="left" vertical="center" wrapText="1"/>
    </xf>
    <xf numFmtId="0" fontId="9" fillId="0" borderId="4" xfId="0" applyFont="1" applyBorder="1" applyAlignment="1">
      <alignment horizontal="left" vertical="center" wrapText="1"/>
    </xf>
    <xf numFmtId="0" fontId="13" fillId="0" borderId="4" xfId="0" applyFont="1" applyBorder="1" applyAlignment="1">
      <alignment horizontal="left" vertical="center" wrapText="1"/>
    </xf>
    <xf numFmtId="0" fontId="9" fillId="0" borderId="4" xfId="0" applyFont="1" applyBorder="1" applyAlignment="1">
      <alignment horizontal="center" vertical="center" wrapText="1"/>
    </xf>
    <xf numFmtId="0" fontId="9" fillId="0" borderId="4" xfId="0" applyFont="1" applyBorder="1" applyAlignment="1">
      <alignment vertical="center"/>
    </xf>
    <xf numFmtId="0" fontId="8" fillId="0" borderId="4" xfId="0" applyFont="1" applyBorder="1" applyAlignment="1">
      <alignment horizontal="center" vertical="center"/>
    </xf>
    <xf numFmtId="0" fontId="8" fillId="0" borderId="4" xfId="0" applyFont="1" applyBorder="1" applyAlignment="1">
      <alignment vertical="center" wrapText="1"/>
    </xf>
    <xf numFmtId="0" fontId="8" fillId="0" borderId="4" xfId="0" applyFont="1" applyBorder="1" applyAlignment="1">
      <alignment horizontal="center" vertical="center" wrapText="1"/>
    </xf>
    <xf numFmtId="166" fontId="8" fillId="0" borderId="4" xfId="0" applyNumberFormat="1" applyFont="1" applyBorder="1" applyAlignment="1" applyProtection="1">
      <alignment horizontal="center" vertical="center"/>
      <protection locked="0"/>
    </xf>
    <xf numFmtId="0" fontId="8" fillId="0" borderId="4" xfId="0" applyFont="1" applyBorder="1" applyAlignment="1">
      <alignment horizontal="left" vertical="center" wrapText="1"/>
    </xf>
    <xf numFmtId="9" fontId="8" fillId="0" borderId="4" xfId="1" applyFont="1" applyFill="1" applyBorder="1" applyAlignment="1">
      <alignment horizontal="center" vertical="center" wrapText="1"/>
    </xf>
    <xf numFmtId="0" fontId="9" fillId="0" borderId="4" xfId="0" applyFont="1" applyBorder="1" applyAlignment="1" applyProtection="1">
      <alignment vertical="center" wrapText="1"/>
      <protection locked="0"/>
    </xf>
    <xf numFmtId="0" fontId="9" fillId="0" borderId="4" xfId="0" applyFont="1" applyBorder="1" applyAlignment="1" applyProtection="1">
      <alignment horizontal="center" vertical="center" wrapText="1"/>
      <protection locked="0"/>
    </xf>
    <xf numFmtId="0" fontId="9" fillId="0" borderId="4" xfId="0" applyFont="1" applyBorder="1" applyAlignment="1" applyProtection="1">
      <alignment horizontal="center" vertical="center"/>
      <protection locked="0"/>
    </xf>
    <xf numFmtId="0" fontId="9" fillId="3" borderId="4" xfId="0" applyFont="1" applyFill="1" applyBorder="1" applyAlignment="1" applyProtection="1">
      <alignment vertical="center" wrapText="1"/>
      <protection locked="0"/>
    </xf>
    <xf numFmtId="0" fontId="9" fillId="3" borderId="4" xfId="0" applyFont="1" applyFill="1" applyBorder="1" applyAlignment="1" applyProtection="1">
      <alignment horizontal="center" vertical="center" wrapText="1"/>
      <protection locked="0"/>
    </xf>
    <xf numFmtId="0" fontId="9" fillId="3" borderId="4" xfId="0" applyFont="1" applyFill="1" applyBorder="1" applyAlignment="1" applyProtection="1">
      <alignment horizontal="center" vertical="center"/>
      <protection locked="0"/>
    </xf>
    <xf numFmtId="16" fontId="13" fillId="0" borderId="4" xfId="0" applyNumberFormat="1" applyFont="1" applyBorder="1" applyAlignment="1" applyProtection="1">
      <alignment vertical="center" wrapText="1"/>
      <protection locked="0"/>
    </xf>
    <xf numFmtId="2" fontId="9" fillId="0" borderId="4" xfId="0" applyNumberFormat="1" applyFont="1" applyBorder="1" applyAlignment="1" applyProtection="1">
      <alignment horizontal="center" vertical="center"/>
      <protection locked="0"/>
    </xf>
    <xf numFmtId="0" fontId="9" fillId="3" borderId="4" xfId="0" applyFont="1" applyFill="1" applyBorder="1" applyAlignment="1" applyProtection="1">
      <alignment vertical="center"/>
      <protection locked="0"/>
    </xf>
    <xf numFmtId="0" fontId="0" fillId="3" borderId="4" xfId="0" applyFill="1" applyBorder="1" applyAlignment="1" applyProtection="1">
      <alignment horizontal="center" vertical="center"/>
      <protection locked="0"/>
    </xf>
    <xf numFmtId="0" fontId="0" fillId="3" borderId="4" xfId="0" applyFill="1" applyBorder="1" applyAlignment="1" applyProtection="1">
      <alignment horizontal="left" vertical="center" wrapText="1"/>
      <protection locked="0"/>
    </xf>
    <xf numFmtId="0" fontId="0" fillId="3" borderId="4" xfId="0" applyFill="1" applyBorder="1" applyAlignment="1" applyProtection="1">
      <alignment vertical="center" wrapText="1"/>
      <protection locked="0"/>
    </xf>
    <xf numFmtId="0" fontId="0" fillId="0" borderId="4" xfId="0" applyBorder="1" applyAlignment="1">
      <alignment horizontal="center" vertical="center"/>
    </xf>
    <xf numFmtId="0" fontId="0" fillId="0" borderId="4" xfId="0" applyBorder="1" applyAlignment="1">
      <alignment horizontal="center" vertical="center" wrapText="1"/>
    </xf>
    <xf numFmtId="0" fontId="0" fillId="0" borderId="4" xfId="0" applyBorder="1" applyAlignment="1">
      <alignment vertical="center"/>
    </xf>
    <xf numFmtId="0" fontId="0" fillId="0" borderId="4" xfId="0" applyBorder="1" applyAlignment="1">
      <alignment vertical="center" wrapText="1"/>
    </xf>
    <xf numFmtId="0" fontId="1" fillId="3" borderId="4" xfId="2" applyFill="1" applyBorder="1" applyAlignment="1" applyProtection="1">
      <alignment vertical="center" wrapText="1"/>
      <protection locked="0"/>
    </xf>
    <xf numFmtId="0" fontId="0" fillId="3" borderId="4" xfId="0" applyFill="1" applyBorder="1" applyAlignment="1" applyProtection="1">
      <alignment horizontal="center" vertical="center" wrapText="1"/>
      <protection locked="0"/>
    </xf>
    <xf numFmtId="0" fontId="2" fillId="3" borderId="4" xfId="3" applyFill="1" applyBorder="1" applyAlignment="1" applyProtection="1">
      <alignment horizontal="center" vertical="center"/>
      <protection locked="0"/>
    </xf>
    <xf numFmtId="0" fontId="2" fillId="3" borderId="4" xfId="3" applyFill="1" applyBorder="1" applyAlignment="1" applyProtection="1">
      <alignment horizontal="left" vertical="center" wrapText="1"/>
      <protection locked="0"/>
    </xf>
    <xf numFmtId="0" fontId="2" fillId="3" borderId="4" xfId="3" applyFill="1" applyBorder="1" applyAlignment="1" applyProtection="1">
      <alignment horizontal="center" vertical="center" wrapText="1"/>
      <protection locked="0"/>
    </xf>
    <xf numFmtId="164" fontId="2" fillId="3" borderId="4" xfId="3" applyNumberFormat="1" applyFill="1" applyBorder="1" applyAlignment="1" applyProtection="1">
      <alignment horizontal="center" vertical="center" wrapText="1"/>
      <protection locked="0"/>
    </xf>
    <xf numFmtId="0" fontId="1" fillId="0" borderId="4" xfId="0" applyFont="1" applyBorder="1" applyAlignment="1">
      <alignment horizontal="center" vertical="center"/>
    </xf>
    <xf numFmtId="0" fontId="0" fillId="0" borderId="4" xfId="0" applyBorder="1" applyAlignment="1">
      <alignment horizontal="left" vertical="center" wrapText="1"/>
    </xf>
    <xf numFmtId="0" fontId="1" fillId="0" borderId="4" xfId="0" applyFont="1" applyBorder="1" applyAlignment="1">
      <alignment horizontal="center" vertical="center" wrapText="1"/>
    </xf>
    <xf numFmtId="1" fontId="7" fillId="0" borderId="4" xfId="0" applyNumberFormat="1" applyFont="1" applyBorder="1" applyAlignment="1" applyProtection="1">
      <alignment horizontal="center" vertical="center"/>
      <protection locked="0"/>
    </xf>
    <xf numFmtId="0" fontId="14" fillId="0" borderId="4" xfId="0" applyFont="1" applyBorder="1" applyAlignment="1">
      <alignment horizontal="center" vertical="center" wrapText="1"/>
    </xf>
    <xf numFmtId="0" fontId="14" fillId="0" borderId="4" xfId="0" applyFont="1" applyBorder="1" applyAlignment="1">
      <alignment horizontal="justify" vertical="center" wrapText="1"/>
    </xf>
    <xf numFmtId="0" fontId="1" fillId="0" borderId="4" xfId="0" applyFont="1" applyBorder="1" applyAlignment="1" applyProtection="1">
      <alignment horizontal="center" vertical="center"/>
      <protection locked="0"/>
    </xf>
    <xf numFmtId="0" fontId="1" fillId="0" borderId="4" xfId="0" applyFont="1" applyBorder="1" applyAlignment="1" applyProtection="1">
      <alignment vertical="center" wrapText="1"/>
      <protection locked="0"/>
    </xf>
    <xf numFmtId="0" fontId="1" fillId="0" borderId="4" xfId="0" applyFont="1" applyBorder="1" applyAlignment="1">
      <alignment horizontal="left" vertical="center" wrapText="1"/>
    </xf>
    <xf numFmtId="0" fontId="14" fillId="0" borderId="4" xfId="0" applyFont="1" applyBorder="1" applyAlignment="1">
      <alignment horizontal="left" vertical="center" wrapText="1"/>
    </xf>
    <xf numFmtId="0" fontId="14" fillId="4" borderId="4" xfId="0" applyFont="1" applyFill="1" applyBorder="1" applyAlignment="1">
      <alignment horizontal="left" vertical="center" wrapText="1"/>
    </xf>
    <xf numFmtId="0" fontId="14" fillId="4" borderId="4" xfId="0" applyFont="1" applyFill="1" applyBorder="1" applyAlignment="1">
      <alignment horizontal="center" vertical="center" wrapText="1"/>
    </xf>
    <xf numFmtId="14" fontId="14" fillId="4" borderId="4" xfId="0" applyNumberFormat="1" applyFont="1" applyFill="1" applyBorder="1" applyAlignment="1">
      <alignment horizontal="center" vertical="center"/>
    </xf>
    <xf numFmtId="167" fontId="14" fillId="4" borderId="4" xfId="0" applyNumberFormat="1" applyFont="1" applyFill="1" applyBorder="1" applyAlignment="1">
      <alignment horizontal="center" vertical="center"/>
    </xf>
    <xf numFmtId="14" fontId="0" fillId="0" borderId="4" xfId="0" applyNumberFormat="1" applyBorder="1" applyAlignment="1">
      <alignment horizontal="center" vertical="center"/>
    </xf>
    <xf numFmtId="9" fontId="0" fillId="0" borderId="4" xfId="0" applyNumberFormat="1" applyBorder="1" applyAlignment="1">
      <alignment horizontal="center" vertical="center"/>
    </xf>
    <xf numFmtId="1" fontId="7" fillId="4" borderId="4" xfId="0" applyNumberFormat="1" applyFont="1" applyFill="1" applyBorder="1" applyAlignment="1" applyProtection="1">
      <alignment horizontal="center" vertical="center" wrapText="1"/>
      <protection locked="0"/>
    </xf>
    <xf numFmtId="9" fontId="1" fillId="4" borderId="4" xfId="1" applyFont="1" applyFill="1" applyBorder="1" applyAlignment="1">
      <alignment horizontal="center" vertical="center" wrapText="1"/>
    </xf>
    <xf numFmtId="0" fontId="0" fillId="0" borderId="0" xfId="0" applyAlignment="1">
      <alignment horizontal="center" vertical="top"/>
    </xf>
  </cellXfs>
  <cellStyles count="4">
    <cellStyle name="Normal" xfId="0" builtinId="0"/>
    <cellStyle name="Normal 2" xfId="2" xr:uid="{9047530B-FAF2-44C9-88EE-17728CA9EA9E}"/>
    <cellStyle name="Normal 5" xfId="3" xr:uid="{8300F76C-B2A4-4962-B89D-7DE3DC2AB9E4}"/>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55389</xdr:colOff>
      <xdr:row>0</xdr:row>
      <xdr:rowOff>47117</xdr:rowOff>
    </xdr:from>
    <xdr:to>
      <xdr:col>0</xdr:col>
      <xdr:colOff>582896</xdr:colOff>
      <xdr:row>9</xdr:row>
      <xdr:rowOff>86784</xdr:rowOff>
    </xdr:to>
    <xdr:pic>
      <xdr:nvPicPr>
        <xdr:cNvPr id="2" name="Picture 1" descr="Picture">
          <a:extLst>
            <a:ext uri="{FF2B5EF4-FFF2-40B4-BE49-F238E27FC236}">
              <a16:creationId xmlns:a16="http://schemas.microsoft.com/office/drawing/2014/main" id="{A2A0C6C0-14DF-4676-BD5F-B193AC3B596C}"/>
            </a:ext>
          </a:extLst>
        </xdr:cNvPr>
        <xdr:cNvPicPr>
          <a:picLocks noChangeAspect="1"/>
        </xdr:cNvPicPr>
      </xdr:nvPicPr>
      <xdr:blipFill>
        <a:blip xmlns:r="http://schemas.openxmlformats.org/officeDocument/2006/relationships" r:embed="rId1"/>
        <a:stretch>
          <a:fillRect/>
        </a:stretch>
      </xdr:blipFill>
      <xdr:spPr>
        <a:xfrm>
          <a:off x="55389" y="0"/>
          <a:ext cx="527507" cy="46778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htchmydocs.anh.gov.co\sperfiles\rosario.ramos\My%20Documents\.CGR\PLAN%20DE%20MEJORAMIENTO%20CGR\2024\Seguimiento%20Plan%20de%20mejoramiento%20vigente%20CGR%20ANH%20Semestre%20I%202024%20consolidado.xlsx" TargetMode="External"/><Relationship Id="rId1" Type="http://schemas.openxmlformats.org/officeDocument/2006/relationships/externalLinkPath" Target="Seguimiento%20Plan%20de%20mejoramiento%20vigente%20CGR%20ANH%20Semestre%20I%202024%20consolidad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eguimiento PM Jun 2024 Todas"/>
      <sheetName val="Seguimiento PM Jun 2024 vigente"/>
      <sheetName val="Cumplidas PM Jun 2024"/>
    </sheetNames>
    <sheetDataSet>
      <sheetData sheetId="0"/>
      <sheetData sheetId="1"/>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B75256-2CD5-4B05-97AB-0A6DB161A37B}">
  <dimension ref="A1:Q350736"/>
  <sheetViews>
    <sheetView tabSelected="1" zoomScale="85" zoomScaleNormal="85" workbookViewId="0">
      <pane xSplit="5" ySplit="10" topLeftCell="F11" activePane="bottomRight" state="frozen"/>
      <selection activeCell="A8" sqref="A8"/>
      <selection pane="topRight" activeCell="F8" sqref="F8"/>
      <selection pane="bottomLeft" activeCell="A11" sqref="A11"/>
      <selection pane="bottomRight" activeCell="W11" sqref="W11"/>
    </sheetView>
  </sheetViews>
  <sheetFormatPr baseColWidth="10" defaultColWidth="9.28515625" defaultRowHeight="15" x14ac:dyDescent="0.25"/>
  <cols>
    <col min="1" max="1" width="9.28515625" style="1"/>
    <col min="2" max="2" width="10.85546875" style="4" customWidth="1"/>
    <col min="3" max="3" width="18.7109375" style="7" customWidth="1"/>
    <col min="4" max="4" width="17.140625" style="4" customWidth="1"/>
    <col min="5" max="5" width="49.28515625" style="1" customWidth="1"/>
    <col min="6" max="6" width="35.28515625" style="1" customWidth="1"/>
    <col min="7" max="7" width="38.28515625" style="1" customWidth="1"/>
    <col min="8" max="8" width="31" style="1" customWidth="1"/>
    <col min="9" max="9" width="22.85546875" style="4" customWidth="1"/>
    <col min="10" max="10" width="10.85546875" style="1" customWidth="1"/>
    <col min="11" max="12" width="14.28515625" style="4" customWidth="1"/>
    <col min="13" max="13" width="13.28515625" style="1" customWidth="1"/>
    <col min="14" max="14" width="15.42578125" style="92" customWidth="1"/>
    <col min="15" max="15" width="40" style="1" customWidth="1"/>
    <col min="16" max="16" width="18.140625" style="5" customWidth="1"/>
    <col min="17" max="17" width="13.28515625" style="4" customWidth="1"/>
    <col min="18" max="16384" width="9.28515625" style="1"/>
  </cols>
  <sheetData>
    <row r="1" spans="1:17" hidden="1" x14ac:dyDescent="0.25">
      <c r="B1" s="2" t="s">
        <v>0</v>
      </c>
      <c r="C1" s="3">
        <v>53</v>
      </c>
      <c r="D1" s="2" t="s">
        <v>1</v>
      </c>
      <c r="N1" s="1"/>
    </row>
    <row r="2" spans="1:17" hidden="1" x14ac:dyDescent="0.25">
      <c r="B2" s="2" t="s">
        <v>2</v>
      </c>
      <c r="C2" s="3">
        <v>400</v>
      </c>
      <c r="D2" s="2" t="s">
        <v>3</v>
      </c>
      <c r="N2" s="1"/>
    </row>
    <row r="3" spans="1:17" hidden="1" x14ac:dyDescent="0.25">
      <c r="B3" s="2" t="s">
        <v>4</v>
      </c>
      <c r="C3" s="3">
        <v>1</v>
      </c>
      <c r="N3" s="1"/>
    </row>
    <row r="4" spans="1:17" hidden="1" x14ac:dyDescent="0.25">
      <c r="B4" s="2" t="s">
        <v>5</v>
      </c>
      <c r="C4" s="3">
        <v>530</v>
      </c>
      <c r="N4" s="1"/>
    </row>
    <row r="5" spans="1:17" hidden="1" x14ac:dyDescent="0.25">
      <c r="B5" s="2" t="s">
        <v>6</v>
      </c>
      <c r="C5" s="6">
        <v>45473</v>
      </c>
      <c r="N5" s="1"/>
    </row>
    <row r="6" spans="1:17" hidden="1" x14ac:dyDescent="0.25">
      <c r="B6" s="2" t="s">
        <v>7</v>
      </c>
      <c r="C6" s="3">
        <v>6</v>
      </c>
      <c r="D6" s="2" t="s">
        <v>8</v>
      </c>
      <c r="N6" s="1"/>
    </row>
    <row r="7" spans="1:17" hidden="1" x14ac:dyDescent="0.25">
      <c r="N7" s="1"/>
    </row>
    <row r="8" spans="1:17" x14ac:dyDescent="0.25">
      <c r="A8" s="2" t="s">
        <v>9</v>
      </c>
      <c r="B8" s="8" t="s">
        <v>10</v>
      </c>
      <c r="C8" s="9"/>
      <c r="D8" s="10"/>
      <c r="E8" s="9"/>
      <c r="F8" s="9"/>
      <c r="G8" s="9"/>
      <c r="H8" s="9"/>
      <c r="I8" s="10"/>
      <c r="J8" s="9"/>
      <c r="K8" s="10"/>
      <c r="L8" s="10"/>
      <c r="M8" s="9"/>
      <c r="N8" s="11"/>
      <c r="O8" s="9"/>
    </row>
    <row r="9" spans="1:17" x14ac:dyDescent="0.25">
      <c r="C9" s="12">
        <v>4</v>
      </c>
      <c r="D9" s="13">
        <v>8</v>
      </c>
      <c r="E9" s="13">
        <v>12</v>
      </c>
      <c r="F9" s="13">
        <v>16</v>
      </c>
      <c r="G9" s="13">
        <v>20</v>
      </c>
      <c r="H9" s="13">
        <v>24</v>
      </c>
      <c r="I9" s="13">
        <v>28</v>
      </c>
      <c r="J9" s="13">
        <v>31</v>
      </c>
      <c r="K9" s="13">
        <v>32</v>
      </c>
      <c r="L9" s="13">
        <v>36</v>
      </c>
      <c r="M9" s="13">
        <v>40</v>
      </c>
      <c r="N9" s="14">
        <v>44</v>
      </c>
      <c r="O9" s="13">
        <v>48</v>
      </c>
    </row>
    <row r="10" spans="1:17" s="5" customFormat="1" ht="90" x14ac:dyDescent="0.25">
      <c r="A10" s="15" t="s">
        <v>11</v>
      </c>
      <c r="B10" s="15" t="s">
        <v>12</v>
      </c>
      <c r="C10" s="15" t="s">
        <v>13</v>
      </c>
      <c r="D10" s="12" t="s">
        <v>14</v>
      </c>
      <c r="E10" s="15" t="s">
        <v>15</v>
      </c>
      <c r="F10" s="15" t="s">
        <v>16</v>
      </c>
      <c r="G10" s="15" t="s">
        <v>17</v>
      </c>
      <c r="H10" s="15" t="s">
        <v>18</v>
      </c>
      <c r="I10" s="15" t="s">
        <v>19</v>
      </c>
      <c r="J10" s="15" t="s">
        <v>20</v>
      </c>
      <c r="K10" s="15" t="s">
        <v>21</v>
      </c>
      <c r="L10" s="15" t="s">
        <v>22</v>
      </c>
      <c r="M10" s="15" t="s">
        <v>23</v>
      </c>
      <c r="N10" s="16" t="s">
        <v>24</v>
      </c>
      <c r="O10" s="16" t="s">
        <v>25</v>
      </c>
      <c r="P10" s="15" t="s">
        <v>26</v>
      </c>
      <c r="Q10" s="15" t="s">
        <v>27</v>
      </c>
    </row>
    <row r="11" spans="1:17" ht="135" x14ac:dyDescent="0.25">
      <c r="A11" s="17">
        <v>1</v>
      </c>
      <c r="B11" s="18" t="s">
        <v>28</v>
      </c>
      <c r="C11" s="19" t="s">
        <v>29</v>
      </c>
      <c r="D11" s="18" t="s">
        <v>30</v>
      </c>
      <c r="E11" s="20" t="s">
        <v>31</v>
      </c>
      <c r="F11" s="20" t="s">
        <v>32</v>
      </c>
      <c r="G11" s="20" t="s">
        <v>33</v>
      </c>
      <c r="H11" s="20" t="s">
        <v>33</v>
      </c>
      <c r="I11" s="21" t="s">
        <v>34</v>
      </c>
      <c r="J11" s="18">
        <v>4</v>
      </c>
      <c r="K11" s="22">
        <v>42736</v>
      </c>
      <c r="L11" s="23">
        <v>44926</v>
      </c>
      <c r="M11" s="24">
        <f>ROUND(((L11-K11)/7),0)</f>
        <v>313</v>
      </c>
      <c r="N11" s="18">
        <v>2</v>
      </c>
      <c r="O11" s="25" t="s">
        <v>35</v>
      </c>
      <c r="P11" s="26" t="s">
        <v>36</v>
      </c>
      <c r="Q11" s="27">
        <f>+N11/J11</f>
        <v>0.5</v>
      </c>
    </row>
    <row r="12" spans="1:17" ht="165" x14ac:dyDescent="0.25">
      <c r="A12" s="17">
        <v>2</v>
      </c>
      <c r="B12" s="18" t="str">
        <f t="shared" ref="B12:B75" si="0">_xlfn.CONCAT("FILA_",A12)</f>
        <v>FILA_2</v>
      </c>
      <c r="C12" s="19" t="s">
        <v>29</v>
      </c>
      <c r="D12" s="28" t="s">
        <v>37</v>
      </c>
      <c r="E12" s="19" t="s">
        <v>38</v>
      </c>
      <c r="F12" s="29" t="s">
        <v>39</v>
      </c>
      <c r="G12" s="19" t="s">
        <v>40</v>
      </c>
      <c r="H12" s="19" t="s">
        <v>41</v>
      </c>
      <c r="I12" s="20" t="s">
        <v>42</v>
      </c>
      <c r="J12" s="21">
        <v>12</v>
      </c>
      <c r="K12" s="30">
        <v>43631</v>
      </c>
      <c r="L12" s="23">
        <v>45473</v>
      </c>
      <c r="M12" s="24">
        <f t="shared" ref="M12:M72" si="1">ROUND(((L12-K12)/7),0)</f>
        <v>263</v>
      </c>
      <c r="N12" s="18">
        <v>10</v>
      </c>
      <c r="O12" s="31"/>
      <c r="P12" s="26" t="s">
        <v>43</v>
      </c>
      <c r="Q12" s="27">
        <f t="shared" ref="Q12:Q75" si="2">+N12/J12</f>
        <v>0.83333333333333337</v>
      </c>
    </row>
    <row r="13" spans="1:17" ht="135" x14ac:dyDescent="0.25">
      <c r="A13" s="17">
        <v>3</v>
      </c>
      <c r="B13" s="18" t="str">
        <f t="shared" si="0"/>
        <v>FILA_3</v>
      </c>
      <c r="C13" s="19" t="s">
        <v>29</v>
      </c>
      <c r="D13" s="28" t="s">
        <v>44</v>
      </c>
      <c r="E13" s="19" t="s">
        <v>45</v>
      </c>
      <c r="F13" s="29" t="s">
        <v>46</v>
      </c>
      <c r="G13" s="19" t="s">
        <v>40</v>
      </c>
      <c r="H13" s="19" t="s">
        <v>41</v>
      </c>
      <c r="I13" s="20" t="s">
        <v>42</v>
      </c>
      <c r="J13" s="21">
        <v>12</v>
      </c>
      <c r="K13" s="30">
        <v>43631</v>
      </c>
      <c r="L13" s="23">
        <v>45473</v>
      </c>
      <c r="M13" s="24">
        <f t="shared" si="1"/>
        <v>263</v>
      </c>
      <c r="N13" s="18">
        <v>10</v>
      </c>
      <c r="O13" s="32"/>
      <c r="P13" s="26" t="s">
        <v>43</v>
      </c>
      <c r="Q13" s="27">
        <f t="shared" si="2"/>
        <v>0.83333333333333337</v>
      </c>
    </row>
    <row r="14" spans="1:17" ht="180" x14ac:dyDescent="0.25">
      <c r="A14" s="17">
        <v>4</v>
      </c>
      <c r="B14" s="18" t="str">
        <f t="shared" si="0"/>
        <v>FILA_4</v>
      </c>
      <c r="C14" s="19" t="s">
        <v>29</v>
      </c>
      <c r="D14" s="18" t="s">
        <v>47</v>
      </c>
      <c r="E14" s="20" t="s">
        <v>48</v>
      </c>
      <c r="F14" s="20" t="s">
        <v>49</v>
      </c>
      <c r="G14" s="20" t="s">
        <v>50</v>
      </c>
      <c r="H14" s="20" t="s">
        <v>51</v>
      </c>
      <c r="I14" s="20" t="s">
        <v>52</v>
      </c>
      <c r="J14" s="18">
        <v>10</v>
      </c>
      <c r="K14" s="30">
        <v>43471</v>
      </c>
      <c r="L14" s="23">
        <v>45535</v>
      </c>
      <c r="M14" s="24">
        <f t="shared" si="1"/>
        <v>295</v>
      </c>
      <c r="N14" s="18">
        <v>8</v>
      </c>
      <c r="O14" s="25" t="s">
        <v>53</v>
      </c>
      <c r="P14" s="26" t="s">
        <v>54</v>
      </c>
      <c r="Q14" s="27">
        <f t="shared" si="2"/>
        <v>0.8</v>
      </c>
    </row>
    <row r="15" spans="1:17" ht="150" x14ac:dyDescent="0.25">
      <c r="A15" s="17">
        <v>5</v>
      </c>
      <c r="B15" s="18" t="str">
        <f t="shared" si="0"/>
        <v>FILA_5</v>
      </c>
      <c r="C15" s="19" t="s">
        <v>29</v>
      </c>
      <c r="D15" s="33" t="s">
        <v>55</v>
      </c>
      <c r="E15" s="19" t="s">
        <v>56</v>
      </c>
      <c r="F15" s="19" t="s">
        <v>57</v>
      </c>
      <c r="G15" s="34" t="s">
        <v>58</v>
      </c>
      <c r="H15" s="34" t="s">
        <v>59</v>
      </c>
      <c r="I15" s="21" t="s">
        <v>60</v>
      </c>
      <c r="J15" s="21">
        <v>1</v>
      </c>
      <c r="K15" s="22">
        <v>44307</v>
      </c>
      <c r="L15" s="23">
        <v>44925</v>
      </c>
      <c r="M15" s="24">
        <f t="shared" si="1"/>
        <v>88</v>
      </c>
      <c r="N15" s="35">
        <v>0.99</v>
      </c>
      <c r="O15" s="25"/>
      <c r="P15" s="26" t="s">
        <v>61</v>
      </c>
      <c r="Q15" s="27">
        <f t="shared" si="2"/>
        <v>0.99</v>
      </c>
    </row>
    <row r="16" spans="1:17" ht="120" x14ac:dyDescent="0.25">
      <c r="A16" s="17">
        <v>6</v>
      </c>
      <c r="B16" s="18" t="str">
        <f t="shared" si="0"/>
        <v>FILA_6</v>
      </c>
      <c r="C16" s="19" t="s">
        <v>29</v>
      </c>
      <c r="D16" s="18" t="s">
        <v>62</v>
      </c>
      <c r="E16" s="36" t="s">
        <v>63</v>
      </c>
      <c r="F16" s="36" t="s">
        <v>64</v>
      </c>
      <c r="G16" s="36" t="s">
        <v>65</v>
      </c>
      <c r="H16" s="20" t="s">
        <v>66</v>
      </c>
      <c r="I16" s="21" t="s">
        <v>67</v>
      </c>
      <c r="J16" s="18">
        <v>1</v>
      </c>
      <c r="K16" s="22">
        <v>44301</v>
      </c>
      <c r="L16" s="23">
        <v>45168</v>
      </c>
      <c r="M16" s="24">
        <f t="shared" si="1"/>
        <v>124</v>
      </c>
      <c r="N16" s="18">
        <v>0</v>
      </c>
      <c r="O16" s="37" t="s">
        <v>68</v>
      </c>
      <c r="P16" s="26" t="s">
        <v>61</v>
      </c>
      <c r="Q16" s="27">
        <f t="shared" si="2"/>
        <v>0</v>
      </c>
    </row>
    <row r="17" spans="1:17" ht="225" x14ac:dyDescent="0.25">
      <c r="A17" s="17">
        <v>7</v>
      </c>
      <c r="B17" s="18" t="str">
        <f t="shared" si="0"/>
        <v>FILA_7</v>
      </c>
      <c r="C17" s="19" t="s">
        <v>29</v>
      </c>
      <c r="D17" s="18" t="s">
        <v>62</v>
      </c>
      <c r="E17" s="36" t="s">
        <v>63</v>
      </c>
      <c r="F17" s="36" t="s">
        <v>64</v>
      </c>
      <c r="G17" s="36" t="s">
        <v>69</v>
      </c>
      <c r="H17" s="20" t="s">
        <v>70</v>
      </c>
      <c r="I17" s="21" t="s">
        <v>71</v>
      </c>
      <c r="J17" s="18">
        <v>1</v>
      </c>
      <c r="K17" s="22">
        <v>44270</v>
      </c>
      <c r="L17" s="23">
        <v>44910</v>
      </c>
      <c r="M17" s="24">
        <f t="shared" si="1"/>
        <v>91</v>
      </c>
      <c r="N17" s="38">
        <v>0.75</v>
      </c>
      <c r="O17" s="37" t="s">
        <v>72</v>
      </c>
      <c r="P17" s="26" t="s">
        <v>61</v>
      </c>
      <c r="Q17" s="27">
        <f t="shared" si="2"/>
        <v>0.75</v>
      </c>
    </row>
    <row r="18" spans="1:17" ht="180" x14ac:dyDescent="0.25">
      <c r="A18" s="17">
        <v>8</v>
      </c>
      <c r="B18" s="18" t="str">
        <f t="shared" si="0"/>
        <v>FILA_8</v>
      </c>
      <c r="C18" s="19" t="s">
        <v>29</v>
      </c>
      <c r="D18" s="39" t="s">
        <v>73</v>
      </c>
      <c r="E18" s="20" t="s">
        <v>74</v>
      </c>
      <c r="F18" s="34" t="s">
        <v>75</v>
      </c>
      <c r="G18" s="21" t="s">
        <v>76</v>
      </c>
      <c r="H18" s="21" t="s">
        <v>77</v>
      </c>
      <c r="I18" s="21" t="s">
        <v>78</v>
      </c>
      <c r="J18" s="18">
        <v>36</v>
      </c>
      <c r="K18" s="22">
        <v>44377</v>
      </c>
      <c r="L18" s="23">
        <v>45382</v>
      </c>
      <c r="M18" s="24">
        <f t="shared" si="1"/>
        <v>144</v>
      </c>
      <c r="N18" s="21">
        <v>32</v>
      </c>
      <c r="O18" s="40"/>
      <c r="P18" s="37" t="s">
        <v>43</v>
      </c>
      <c r="Q18" s="27">
        <f t="shared" si="2"/>
        <v>0.88888888888888884</v>
      </c>
    </row>
    <row r="19" spans="1:17" ht="180" x14ac:dyDescent="0.25">
      <c r="A19" s="17">
        <v>9</v>
      </c>
      <c r="B19" s="18" t="str">
        <f t="shared" si="0"/>
        <v>FILA_9</v>
      </c>
      <c r="C19" s="19" t="s">
        <v>29</v>
      </c>
      <c r="D19" s="39" t="s">
        <v>73</v>
      </c>
      <c r="E19" s="20" t="s">
        <v>74</v>
      </c>
      <c r="F19" s="34" t="s">
        <v>79</v>
      </c>
      <c r="G19" s="21" t="s">
        <v>80</v>
      </c>
      <c r="H19" s="21" t="s">
        <v>77</v>
      </c>
      <c r="I19" s="21" t="s">
        <v>78</v>
      </c>
      <c r="J19" s="18">
        <v>14</v>
      </c>
      <c r="K19" s="22">
        <v>44377</v>
      </c>
      <c r="L19" s="23">
        <v>45382</v>
      </c>
      <c r="M19" s="24">
        <f t="shared" si="1"/>
        <v>144</v>
      </c>
      <c r="N19" s="21">
        <v>12</v>
      </c>
      <c r="O19" s="40"/>
      <c r="P19" s="37" t="s">
        <v>43</v>
      </c>
      <c r="Q19" s="27">
        <f t="shared" si="2"/>
        <v>0.8571428571428571</v>
      </c>
    </row>
    <row r="20" spans="1:17" ht="180" x14ac:dyDescent="0.25">
      <c r="A20" s="17">
        <v>10</v>
      </c>
      <c r="B20" s="18" t="str">
        <f t="shared" si="0"/>
        <v>FILA_10</v>
      </c>
      <c r="C20" s="19" t="s">
        <v>29</v>
      </c>
      <c r="D20" s="39" t="s">
        <v>81</v>
      </c>
      <c r="E20" s="41" t="s">
        <v>82</v>
      </c>
      <c r="F20" s="42" t="s">
        <v>475</v>
      </c>
      <c r="G20" s="43" t="s">
        <v>83</v>
      </c>
      <c r="H20" s="43" t="s">
        <v>84</v>
      </c>
      <c r="I20" s="44" t="s">
        <v>85</v>
      </c>
      <c r="J20" s="44">
        <v>4</v>
      </c>
      <c r="K20" s="23">
        <v>44652</v>
      </c>
      <c r="L20" s="23">
        <v>45016</v>
      </c>
      <c r="M20" s="24">
        <f t="shared" si="1"/>
        <v>52</v>
      </c>
      <c r="N20" s="38">
        <v>3</v>
      </c>
      <c r="O20" s="45"/>
      <c r="P20" s="44" t="s">
        <v>61</v>
      </c>
      <c r="Q20" s="27">
        <f t="shared" si="2"/>
        <v>0.75</v>
      </c>
    </row>
    <row r="21" spans="1:17" ht="180" x14ac:dyDescent="0.25">
      <c r="A21" s="17">
        <v>11</v>
      </c>
      <c r="B21" s="18" t="str">
        <f t="shared" si="0"/>
        <v>FILA_11</v>
      </c>
      <c r="C21" s="19" t="s">
        <v>29</v>
      </c>
      <c r="D21" s="46" t="s">
        <v>86</v>
      </c>
      <c r="E21" s="47" t="s">
        <v>87</v>
      </c>
      <c r="F21" s="47" t="s">
        <v>88</v>
      </c>
      <c r="G21" s="47" t="s">
        <v>89</v>
      </c>
      <c r="H21" s="47" t="s">
        <v>90</v>
      </c>
      <c r="I21" s="48" t="s">
        <v>91</v>
      </c>
      <c r="J21" s="48">
        <v>2</v>
      </c>
      <c r="K21" s="23">
        <v>44740</v>
      </c>
      <c r="L21" s="23">
        <v>45473</v>
      </c>
      <c r="M21" s="24">
        <f t="shared" si="1"/>
        <v>105</v>
      </c>
      <c r="N21" s="49">
        <v>1.8</v>
      </c>
      <c r="O21" s="50" t="s">
        <v>92</v>
      </c>
      <c r="P21" s="51" t="s">
        <v>54</v>
      </c>
      <c r="Q21" s="27">
        <f t="shared" si="2"/>
        <v>0.9</v>
      </c>
    </row>
    <row r="22" spans="1:17" ht="90" x14ac:dyDescent="0.25">
      <c r="A22" s="17">
        <v>12</v>
      </c>
      <c r="B22" s="18" t="str">
        <f t="shared" si="0"/>
        <v>FILA_12</v>
      </c>
      <c r="C22" s="19" t="s">
        <v>29</v>
      </c>
      <c r="D22" s="38" t="s">
        <v>93</v>
      </c>
      <c r="E22" s="52" t="s">
        <v>94</v>
      </c>
      <c r="F22" s="52" t="s">
        <v>95</v>
      </c>
      <c r="G22" s="52" t="s">
        <v>96</v>
      </c>
      <c r="H22" s="52" t="s">
        <v>97</v>
      </c>
      <c r="I22" s="52" t="s">
        <v>98</v>
      </c>
      <c r="J22" s="53">
        <v>6</v>
      </c>
      <c r="K22" s="23">
        <v>44936</v>
      </c>
      <c r="L22" s="23">
        <v>45107</v>
      </c>
      <c r="M22" s="24">
        <f t="shared" si="1"/>
        <v>24</v>
      </c>
      <c r="N22" s="54">
        <v>3</v>
      </c>
      <c r="O22" s="52" t="s">
        <v>99</v>
      </c>
      <c r="P22" s="44" t="s">
        <v>54</v>
      </c>
      <c r="Q22" s="27">
        <f t="shared" si="2"/>
        <v>0.5</v>
      </c>
    </row>
    <row r="23" spans="1:17" ht="90" x14ac:dyDescent="0.25">
      <c r="A23" s="17">
        <v>13</v>
      </c>
      <c r="B23" s="18" t="str">
        <f t="shared" si="0"/>
        <v>FILA_13</v>
      </c>
      <c r="C23" s="19" t="s">
        <v>29</v>
      </c>
      <c r="D23" s="38" t="s">
        <v>100</v>
      </c>
      <c r="E23" s="55" t="s">
        <v>101</v>
      </c>
      <c r="F23" s="55" t="s">
        <v>95</v>
      </c>
      <c r="G23" s="55" t="s">
        <v>102</v>
      </c>
      <c r="H23" s="55" t="s">
        <v>103</v>
      </c>
      <c r="I23" s="55" t="s">
        <v>104</v>
      </c>
      <c r="J23" s="56">
        <v>10</v>
      </c>
      <c r="K23" s="23">
        <v>44936</v>
      </c>
      <c r="L23" s="23">
        <v>45535</v>
      </c>
      <c r="M23" s="24">
        <f t="shared" si="1"/>
        <v>86</v>
      </c>
      <c r="N23" s="57">
        <v>4</v>
      </c>
      <c r="O23" s="55" t="s">
        <v>105</v>
      </c>
      <c r="P23" s="44" t="s">
        <v>54</v>
      </c>
      <c r="Q23" s="27">
        <f t="shared" si="2"/>
        <v>0.4</v>
      </c>
    </row>
    <row r="24" spans="1:17" ht="135" x14ac:dyDescent="0.25">
      <c r="A24" s="17">
        <v>14</v>
      </c>
      <c r="B24" s="18" t="str">
        <f t="shared" si="0"/>
        <v>FILA_14</v>
      </c>
      <c r="C24" s="19" t="s">
        <v>29</v>
      </c>
      <c r="D24" s="38" t="s">
        <v>106</v>
      </c>
      <c r="E24" s="52" t="s">
        <v>107</v>
      </c>
      <c r="F24" s="52" t="s">
        <v>108</v>
      </c>
      <c r="G24" s="52" t="s">
        <v>109</v>
      </c>
      <c r="H24" s="52" t="s">
        <v>110</v>
      </c>
      <c r="I24" s="58" t="s">
        <v>111</v>
      </c>
      <c r="J24" s="57">
        <v>1</v>
      </c>
      <c r="K24" s="23">
        <v>44910</v>
      </c>
      <c r="L24" s="23">
        <v>45473</v>
      </c>
      <c r="M24" s="24">
        <f t="shared" si="1"/>
        <v>80</v>
      </c>
      <c r="N24" s="59">
        <v>0.9</v>
      </c>
      <c r="O24" s="52" t="s">
        <v>112</v>
      </c>
      <c r="P24" s="44" t="s">
        <v>113</v>
      </c>
      <c r="Q24" s="27">
        <f t="shared" si="2"/>
        <v>0.9</v>
      </c>
    </row>
    <row r="25" spans="1:17" ht="150" x14ac:dyDescent="0.25">
      <c r="A25" s="17">
        <v>15</v>
      </c>
      <c r="B25" s="18" t="str">
        <f t="shared" si="0"/>
        <v>FILA_15</v>
      </c>
      <c r="C25" s="19" t="s">
        <v>29</v>
      </c>
      <c r="D25" s="38" t="s">
        <v>114</v>
      </c>
      <c r="E25" s="52" t="s">
        <v>115</v>
      </c>
      <c r="F25" s="52" t="s">
        <v>116</v>
      </c>
      <c r="G25" s="52" t="s">
        <v>109</v>
      </c>
      <c r="H25" s="52" t="s">
        <v>117</v>
      </c>
      <c r="I25" s="58" t="s">
        <v>118</v>
      </c>
      <c r="J25" s="57">
        <v>1</v>
      </c>
      <c r="K25" s="23">
        <v>44910</v>
      </c>
      <c r="L25" s="23">
        <v>45473</v>
      </c>
      <c r="M25" s="24">
        <f t="shared" si="1"/>
        <v>80</v>
      </c>
      <c r="N25" s="59">
        <v>0.4</v>
      </c>
      <c r="O25" s="52" t="s">
        <v>119</v>
      </c>
      <c r="P25" s="44" t="s">
        <v>113</v>
      </c>
      <c r="Q25" s="27">
        <f t="shared" si="2"/>
        <v>0.4</v>
      </c>
    </row>
    <row r="26" spans="1:17" ht="180" x14ac:dyDescent="0.25">
      <c r="A26" s="17">
        <v>16</v>
      </c>
      <c r="B26" s="18" t="str">
        <f t="shared" si="0"/>
        <v>FILA_16</v>
      </c>
      <c r="C26" s="19" t="s">
        <v>29</v>
      </c>
      <c r="D26" s="57" t="s">
        <v>120</v>
      </c>
      <c r="E26" s="55" t="s">
        <v>121</v>
      </c>
      <c r="F26" s="55" t="s">
        <v>122</v>
      </c>
      <c r="G26" s="55" t="s">
        <v>123</v>
      </c>
      <c r="H26" s="55" t="s">
        <v>124</v>
      </c>
      <c r="I26" s="56" t="s">
        <v>125</v>
      </c>
      <c r="J26" s="57">
        <v>6</v>
      </c>
      <c r="K26" s="23">
        <v>44941</v>
      </c>
      <c r="L26" s="23">
        <v>45291</v>
      </c>
      <c r="M26" s="24">
        <f t="shared" si="1"/>
        <v>50</v>
      </c>
      <c r="N26" s="60">
        <v>0.6</v>
      </c>
      <c r="O26" s="55" t="s">
        <v>126</v>
      </c>
      <c r="P26" s="44" t="s">
        <v>127</v>
      </c>
      <c r="Q26" s="27">
        <f t="shared" si="2"/>
        <v>9.9999999999999992E-2</v>
      </c>
    </row>
    <row r="27" spans="1:17" ht="120" x14ac:dyDescent="0.25">
      <c r="A27" s="17">
        <v>17</v>
      </c>
      <c r="B27" s="18" t="str">
        <f t="shared" si="0"/>
        <v>FILA_17</v>
      </c>
      <c r="C27" s="19" t="s">
        <v>29</v>
      </c>
      <c r="D27" s="57" t="s">
        <v>128</v>
      </c>
      <c r="E27" s="55" t="s">
        <v>121</v>
      </c>
      <c r="F27" s="55" t="s">
        <v>122</v>
      </c>
      <c r="G27" s="55" t="s">
        <v>123</v>
      </c>
      <c r="H27" s="55" t="s">
        <v>129</v>
      </c>
      <c r="I27" s="56" t="s">
        <v>130</v>
      </c>
      <c r="J27" s="57">
        <v>1</v>
      </c>
      <c r="K27" s="23">
        <v>44941</v>
      </c>
      <c r="L27" s="23">
        <v>45291</v>
      </c>
      <c r="M27" s="24">
        <f t="shared" si="1"/>
        <v>50</v>
      </c>
      <c r="N27" s="60">
        <v>0</v>
      </c>
      <c r="O27" s="55" t="s">
        <v>131</v>
      </c>
      <c r="P27" s="44" t="s">
        <v>127</v>
      </c>
      <c r="Q27" s="27">
        <f t="shared" si="2"/>
        <v>0</v>
      </c>
    </row>
    <row r="28" spans="1:17" ht="120" x14ac:dyDescent="0.25">
      <c r="A28" s="17">
        <v>18</v>
      </c>
      <c r="B28" s="18" t="str">
        <f t="shared" si="0"/>
        <v>FILA_18</v>
      </c>
      <c r="C28" s="19" t="s">
        <v>29</v>
      </c>
      <c r="D28" s="57" t="s">
        <v>132</v>
      </c>
      <c r="E28" s="55" t="s">
        <v>121</v>
      </c>
      <c r="F28" s="55" t="s">
        <v>122</v>
      </c>
      <c r="G28" s="55" t="s">
        <v>123</v>
      </c>
      <c r="H28" s="55" t="s">
        <v>133</v>
      </c>
      <c r="I28" s="56" t="s">
        <v>134</v>
      </c>
      <c r="J28" s="57">
        <v>1</v>
      </c>
      <c r="K28" s="23">
        <v>44941</v>
      </c>
      <c r="L28" s="23">
        <v>45291</v>
      </c>
      <c r="M28" s="24">
        <f t="shared" si="1"/>
        <v>50</v>
      </c>
      <c r="N28" s="60">
        <v>0</v>
      </c>
      <c r="O28" s="60" t="s">
        <v>68</v>
      </c>
      <c r="P28" s="44" t="s">
        <v>127</v>
      </c>
      <c r="Q28" s="27">
        <f t="shared" si="2"/>
        <v>0</v>
      </c>
    </row>
    <row r="29" spans="1:17" ht="90" x14ac:dyDescent="0.25">
      <c r="A29" s="17">
        <v>19</v>
      </c>
      <c r="B29" s="18" t="str">
        <f t="shared" si="0"/>
        <v>FILA_19</v>
      </c>
      <c r="C29" s="19" t="s">
        <v>29</v>
      </c>
      <c r="D29" s="61" t="s">
        <v>135</v>
      </c>
      <c r="E29" s="62" t="s">
        <v>136</v>
      </c>
      <c r="F29" s="62" t="s">
        <v>137</v>
      </c>
      <c r="G29" s="63" t="s">
        <v>138</v>
      </c>
      <c r="H29" s="62" t="s">
        <v>139</v>
      </c>
      <c r="I29" s="63" t="s">
        <v>140</v>
      </c>
      <c r="J29" s="61">
        <v>1</v>
      </c>
      <c r="K29" s="23">
        <v>45139</v>
      </c>
      <c r="L29" s="23">
        <v>45382</v>
      </c>
      <c r="M29" s="24">
        <f t="shared" si="1"/>
        <v>35</v>
      </c>
      <c r="N29" s="64">
        <v>0.4</v>
      </c>
      <c r="O29" s="40" t="s">
        <v>141</v>
      </c>
      <c r="P29" s="65" t="s">
        <v>54</v>
      </c>
      <c r="Q29" s="27">
        <f t="shared" si="2"/>
        <v>0.4</v>
      </c>
    </row>
    <row r="30" spans="1:17" ht="120" x14ac:dyDescent="0.25">
      <c r="A30" s="17">
        <v>20</v>
      </c>
      <c r="B30" s="18" t="str">
        <f t="shared" si="0"/>
        <v>FILA_20</v>
      </c>
      <c r="C30" s="19" t="s">
        <v>29</v>
      </c>
      <c r="D30" s="61" t="s">
        <v>142</v>
      </c>
      <c r="E30" s="62" t="s">
        <v>136</v>
      </c>
      <c r="F30" s="62" t="s">
        <v>137</v>
      </c>
      <c r="G30" s="63" t="s">
        <v>143</v>
      </c>
      <c r="H30" s="62" t="s">
        <v>144</v>
      </c>
      <c r="I30" s="63" t="s">
        <v>145</v>
      </c>
      <c r="J30" s="61">
        <v>2</v>
      </c>
      <c r="K30" s="23">
        <v>45200</v>
      </c>
      <c r="L30" s="23">
        <v>45275</v>
      </c>
      <c r="M30" s="24">
        <f t="shared" si="1"/>
        <v>11</v>
      </c>
      <c r="N30" s="64">
        <v>0</v>
      </c>
      <c r="O30" s="66" t="s">
        <v>68</v>
      </c>
      <c r="P30" s="65" t="s">
        <v>54</v>
      </c>
      <c r="Q30" s="27">
        <f t="shared" si="2"/>
        <v>0</v>
      </c>
    </row>
    <row r="31" spans="1:17" ht="90" x14ac:dyDescent="0.25">
      <c r="A31" s="17">
        <v>21</v>
      </c>
      <c r="B31" s="18" t="str">
        <f t="shared" si="0"/>
        <v>FILA_21</v>
      </c>
      <c r="C31" s="19" t="s">
        <v>29</v>
      </c>
      <c r="D31" s="61" t="s">
        <v>146</v>
      </c>
      <c r="E31" s="62" t="s">
        <v>136</v>
      </c>
      <c r="F31" s="62" t="s">
        <v>137</v>
      </c>
      <c r="G31" s="63" t="s">
        <v>147</v>
      </c>
      <c r="H31" s="62" t="s">
        <v>148</v>
      </c>
      <c r="I31" s="67" t="s">
        <v>149</v>
      </c>
      <c r="J31" s="61">
        <v>1</v>
      </c>
      <c r="K31" s="23">
        <v>45278</v>
      </c>
      <c r="L31" s="23">
        <v>45382</v>
      </c>
      <c r="M31" s="24">
        <f t="shared" si="1"/>
        <v>15</v>
      </c>
      <c r="N31" s="64">
        <v>0</v>
      </c>
      <c r="O31" s="66" t="s">
        <v>68</v>
      </c>
      <c r="P31" s="65" t="s">
        <v>54</v>
      </c>
      <c r="Q31" s="27">
        <f t="shared" si="2"/>
        <v>0</v>
      </c>
    </row>
    <row r="32" spans="1:17" ht="120" x14ac:dyDescent="0.25">
      <c r="A32" s="17">
        <v>22</v>
      </c>
      <c r="B32" s="18" t="str">
        <f t="shared" si="0"/>
        <v>FILA_22</v>
      </c>
      <c r="C32" s="19" t="s">
        <v>29</v>
      </c>
      <c r="D32" s="61" t="s">
        <v>150</v>
      </c>
      <c r="E32" s="62" t="s">
        <v>136</v>
      </c>
      <c r="F32" s="62" t="s">
        <v>137</v>
      </c>
      <c r="G32" s="63" t="s">
        <v>151</v>
      </c>
      <c r="H32" s="62" t="s">
        <v>152</v>
      </c>
      <c r="I32" s="67" t="s">
        <v>153</v>
      </c>
      <c r="J32" s="61">
        <v>2</v>
      </c>
      <c r="K32" s="23">
        <v>45170</v>
      </c>
      <c r="L32" s="23">
        <v>45657</v>
      </c>
      <c r="M32" s="24">
        <f t="shared" si="1"/>
        <v>70</v>
      </c>
      <c r="N32" s="64">
        <v>0</v>
      </c>
      <c r="O32" s="66" t="s">
        <v>68</v>
      </c>
      <c r="P32" s="65" t="s">
        <v>54</v>
      </c>
      <c r="Q32" s="27">
        <f t="shared" si="2"/>
        <v>0</v>
      </c>
    </row>
    <row r="33" spans="1:17" ht="150" x14ac:dyDescent="0.25">
      <c r="A33" s="17">
        <v>23</v>
      </c>
      <c r="B33" s="18" t="str">
        <f t="shared" si="0"/>
        <v>FILA_23</v>
      </c>
      <c r="C33" s="19" t="s">
        <v>29</v>
      </c>
      <c r="D33" s="61" t="s">
        <v>154</v>
      </c>
      <c r="E33" s="68" t="s">
        <v>155</v>
      </c>
      <c r="F33" s="68" t="s">
        <v>156</v>
      </c>
      <c r="G33" s="62" t="s">
        <v>157</v>
      </c>
      <c r="H33" s="62" t="s">
        <v>158</v>
      </c>
      <c r="I33" s="69" t="s">
        <v>159</v>
      </c>
      <c r="J33" s="61">
        <v>1</v>
      </c>
      <c r="K33" s="23">
        <v>45147</v>
      </c>
      <c r="L33" s="23">
        <v>45160</v>
      </c>
      <c r="M33" s="24">
        <f t="shared" si="1"/>
        <v>2</v>
      </c>
      <c r="N33" s="66">
        <v>0</v>
      </c>
      <c r="O33" s="66" t="s">
        <v>160</v>
      </c>
      <c r="P33" s="65" t="s">
        <v>161</v>
      </c>
      <c r="Q33" s="27">
        <f t="shared" si="2"/>
        <v>0</v>
      </c>
    </row>
    <row r="34" spans="1:17" ht="150" x14ac:dyDescent="0.25">
      <c r="A34" s="17">
        <v>24</v>
      </c>
      <c r="B34" s="18" t="str">
        <f t="shared" si="0"/>
        <v>FILA_24</v>
      </c>
      <c r="C34" s="19" t="s">
        <v>29</v>
      </c>
      <c r="D34" s="61" t="s">
        <v>162</v>
      </c>
      <c r="E34" s="68" t="s">
        <v>155</v>
      </c>
      <c r="F34" s="68" t="s">
        <v>156</v>
      </c>
      <c r="G34" s="62" t="s">
        <v>163</v>
      </c>
      <c r="H34" s="62" t="s">
        <v>164</v>
      </c>
      <c r="I34" s="69" t="s">
        <v>159</v>
      </c>
      <c r="J34" s="61">
        <v>1</v>
      </c>
      <c r="K34" s="23">
        <v>45162</v>
      </c>
      <c r="L34" s="23">
        <v>45173</v>
      </c>
      <c r="M34" s="24">
        <f t="shared" si="1"/>
        <v>2</v>
      </c>
      <c r="N34" s="66">
        <v>0</v>
      </c>
      <c r="O34" s="66" t="s">
        <v>160</v>
      </c>
      <c r="P34" s="65" t="s">
        <v>161</v>
      </c>
      <c r="Q34" s="27">
        <f t="shared" si="2"/>
        <v>0</v>
      </c>
    </row>
    <row r="35" spans="1:17" ht="150" x14ac:dyDescent="0.25">
      <c r="A35" s="17">
        <v>25</v>
      </c>
      <c r="B35" s="18" t="str">
        <f t="shared" si="0"/>
        <v>FILA_25</v>
      </c>
      <c r="C35" s="19" t="s">
        <v>29</v>
      </c>
      <c r="D35" s="61" t="s">
        <v>165</v>
      </c>
      <c r="E35" s="68" t="s">
        <v>155</v>
      </c>
      <c r="F35" s="68" t="s">
        <v>156</v>
      </c>
      <c r="G35" s="62" t="s">
        <v>166</v>
      </c>
      <c r="H35" s="62" t="s">
        <v>167</v>
      </c>
      <c r="I35" s="69" t="s">
        <v>159</v>
      </c>
      <c r="J35" s="61">
        <v>1</v>
      </c>
      <c r="K35" s="23">
        <v>45216</v>
      </c>
      <c r="L35" s="23">
        <v>45287</v>
      </c>
      <c r="M35" s="24">
        <f t="shared" si="1"/>
        <v>10</v>
      </c>
      <c r="N35" s="66">
        <v>0</v>
      </c>
      <c r="O35" s="67" t="s">
        <v>168</v>
      </c>
      <c r="P35" s="65" t="s">
        <v>161</v>
      </c>
      <c r="Q35" s="27">
        <f t="shared" si="2"/>
        <v>0</v>
      </c>
    </row>
    <row r="36" spans="1:17" ht="150" x14ac:dyDescent="0.25">
      <c r="A36" s="17">
        <v>26</v>
      </c>
      <c r="B36" s="18" t="str">
        <f t="shared" si="0"/>
        <v>FILA_26</v>
      </c>
      <c r="C36" s="19" t="s">
        <v>29</v>
      </c>
      <c r="D36" s="70" t="s">
        <v>169</v>
      </c>
      <c r="E36" s="68" t="s">
        <v>155</v>
      </c>
      <c r="F36" s="68" t="s">
        <v>156</v>
      </c>
      <c r="G36" s="71" t="s">
        <v>170</v>
      </c>
      <c r="H36" s="71" t="s">
        <v>171</v>
      </c>
      <c r="I36" s="72" t="s">
        <v>159</v>
      </c>
      <c r="J36" s="70">
        <v>1</v>
      </c>
      <c r="K36" s="73">
        <v>45245</v>
      </c>
      <c r="L36" s="73">
        <v>45287</v>
      </c>
      <c r="M36" s="24">
        <f t="shared" si="1"/>
        <v>6</v>
      </c>
      <c r="N36" s="66">
        <v>0.4</v>
      </c>
      <c r="O36" s="67" t="s">
        <v>172</v>
      </c>
      <c r="P36" s="65" t="s">
        <v>161</v>
      </c>
      <c r="Q36" s="27">
        <f t="shared" si="2"/>
        <v>0.4</v>
      </c>
    </row>
    <row r="37" spans="1:17" ht="165" x14ac:dyDescent="0.25">
      <c r="A37" s="17">
        <v>27</v>
      </c>
      <c r="B37" s="18" t="str">
        <f t="shared" si="0"/>
        <v>FILA_27</v>
      </c>
      <c r="C37" s="19" t="s">
        <v>29</v>
      </c>
      <c r="D37" s="61" t="s">
        <v>173</v>
      </c>
      <c r="E37" s="62" t="s">
        <v>174</v>
      </c>
      <c r="F37" s="62" t="s">
        <v>175</v>
      </c>
      <c r="G37" s="63" t="s">
        <v>176</v>
      </c>
      <c r="H37" s="62" t="s">
        <v>177</v>
      </c>
      <c r="I37" s="63" t="s">
        <v>178</v>
      </c>
      <c r="J37" s="61">
        <v>3</v>
      </c>
      <c r="K37" s="23">
        <v>45108</v>
      </c>
      <c r="L37" s="23">
        <v>45291</v>
      </c>
      <c r="M37" s="24">
        <f t="shared" si="1"/>
        <v>26</v>
      </c>
      <c r="N37" s="64">
        <v>1</v>
      </c>
      <c r="O37" s="67" t="s">
        <v>179</v>
      </c>
      <c r="P37" s="65" t="s">
        <v>54</v>
      </c>
      <c r="Q37" s="27">
        <f t="shared" si="2"/>
        <v>0.33333333333333331</v>
      </c>
    </row>
    <row r="38" spans="1:17" ht="135" x14ac:dyDescent="0.25">
      <c r="A38" s="17">
        <v>28</v>
      </c>
      <c r="B38" s="18" t="str">
        <f t="shared" si="0"/>
        <v>FILA_28</v>
      </c>
      <c r="C38" s="19" t="s">
        <v>29</v>
      </c>
      <c r="D38" s="61" t="s">
        <v>180</v>
      </c>
      <c r="E38" s="62" t="s">
        <v>174</v>
      </c>
      <c r="F38" s="62" t="s">
        <v>175</v>
      </c>
      <c r="G38" s="63" t="s">
        <v>181</v>
      </c>
      <c r="H38" s="62" t="s">
        <v>182</v>
      </c>
      <c r="I38" s="63" t="s">
        <v>183</v>
      </c>
      <c r="J38" s="61">
        <v>5</v>
      </c>
      <c r="K38" s="23">
        <v>45108</v>
      </c>
      <c r="L38" s="23">
        <v>45291</v>
      </c>
      <c r="M38" s="24">
        <f t="shared" si="1"/>
        <v>26</v>
      </c>
      <c r="N38" s="64">
        <v>0</v>
      </c>
      <c r="O38" s="67" t="s">
        <v>184</v>
      </c>
      <c r="P38" s="65" t="s">
        <v>54</v>
      </c>
      <c r="Q38" s="27">
        <f t="shared" si="2"/>
        <v>0</v>
      </c>
    </row>
    <row r="39" spans="1:17" ht="135" x14ac:dyDescent="0.25">
      <c r="A39" s="17">
        <v>29</v>
      </c>
      <c r="B39" s="18" t="str">
        <f t="shared" si="0"/>
        <v>FILA_29</v>
      </c>
      <c r="C39" s="19" t="s">
        <v>29</v>
      </c>
      <c r="D39" s="61" t="s">
        <v>185</v>
      </c>
      <c r="E39" s="62" t="s">
        <v>174</v>
      </c>
      <c r="F39" s="62" t="s">
        <v>175</v>
      </c>
      <c r="G39" s="63" t="s">
        <v>186</v>
      </c>
      <c r="H39" s="62" t="s">
        <v>187</v>
      </c>
      <c r="I39" s="63" t="s">
        <v>188</v>
      </c>
      <c r="J39" s="61">
        <v>12</v>
      </c>
      <c r="K39" s="23">
        <v>45108</v>
      </c>
      <c r="L39" s="23">
        <v>45291</v>
      </c>
      <c r="M39" s="24">
        <f t="shared" si="1"/>
        <v>26</v>
      </c>
      <c r="N39" s="64">
        <v>5</v>
      </c>
      <c r="O39" s="67" t="s">
        <v>184</v>
      </c>
      <c r="P39" s="65" t="s">
        <v>54</v>
      </c>
      <c r="Q39" s="27">
        <f t="shared" si="2"/>
        <v>0.41666666666666669</v>
      </c>
    </row>
    <row r="40" spans="1:17" ht="195" x14ac:dyDescent="0.25">
      <c r="A40" s="17">
        <v>30</v>
      </c>
      <c r="B40" s="18" t="str">
        <f t="shared" si="0"/>
        <v>FILA_30</v>
      </c>
      <c r="C40" s="19" t="s">
        <v>29</v>
      </c>
      <c r="D40" s="61" t="s">
        <v>189</v>
      </c>
      <c r="E40" s="62" t="s">
        <v>190</v>
      </c>
      <c r="F40" s="62" t="s">
        <v>191</v>
      </c>
      <c r="G40" s="62" t="s">
        <v>192</v>
      </c>
      <c r="H40" s="62" t="s">
        <v>193</v>
      </c>
      <c r="I40" s="61" t="s">
        <v>194</v>
      </c>
      <c r="J40" s="61">
        <v>1</v>
      </c>
      <c r="K40" s="23">
        <v>45122</v>
      </c>
      <c r="L40" s="23">
        <v>45382</v>
      </c>
      <c r="M40" s="24">
        <f t="shared" si="1"/>
        <v>37</v>
      </c>
      <c r="N40" s="66">
        <v>0.1</v>
      </c>
      <c r="O40" s="66" t="s">
        <v>195</v>
      </c>
      <c r="P40" s="65" t="s">
        <v>43</v>
      </c>
      <c r="Q40" s="27">
        <f t="shared" si="2"/>
        <v>0.1</v>
      </c>
    </row>
    <row r="41" spans="1:17" ht="165" x14ac:dyDescent="0.25">
      <c r="A41" s="17">
        <v>31</v>
      </c>
      <c r="B41" s="18" t="str">
        <f t="shared" si="0"/>
        <v>FILA_31</v>
      </c>
      <c r="C41" s="19" t="s">
        <v>29</v>
      </c>
      <c r="D41" s="74" t="s">
        <v>196</v>
      </c>
      <c r="E41" s="41" t="s">
        <v>82</v>
      </c>
      <c r="F41" s="41" t="s">
        <v>197</v>
      </c>
      <c r="G41" s="43" t="s">
        <v>83</v>
      </c>
      <c r="H41" s="75" t="s">
        <v>198</v>
      </c>
      <c r="I41" s="76" t="s">
        <v>199</v>
      </c>
      <c r="J41" s="76">
        <v>24</v>
      </c>
      <c r="K41" s="23">
        <v>44578</v>
      </c>
      <c r="L41" s="23">
        <v>44925</v>
      </c>
      <c r="M41" s="77">
        <f t="shared" si="1"/>
        <v>50</v>
      </c>
      <c r="N41" s="78">
        <v>12</v>
      </c>
      <c r="O41" s="79" t="s">
        <v>200</v>
      </c>
      <c r="P41" s="65" t="s">
        <v>61</v>
      </c>
      <c r="Q41" s="27">
        <f t="shared" si="2"/>
        <v>0.5</v>
      </c>
    </row>
    <row r="42" spans="1:17" ht="180" x14ac:dyDescent="0.25">
      <c r="A42" s="17">
        <v>32</v>
      </c>
      <c r="B42" s="18" t="str">
        <f t="shared" si="0"/>
        <v>FILA_32</v>
      </c>
      <c r="C42" s="19" t="s">
        <v>29</v>
      </c>
      <c r="D42" s="80" t="s">
        <v>201</v>
      </c>
      <c r="E42" s="81" t="s">
        <v>202</v>
      </c>
      <c r="F42" s="81" t="s">
        <v>203</v>
      </c>
      <c r="G42" s="82" t="s">
        <v>204</v>
      </c>
      <c r="H42" s="82" t="s">
        <v>205</v>
      </c>
      <c r="I42" s="82" t="s">
        <v>206</v>
      </c>
      <c r="J42" s="74">
        <v>1</v>
      </c>
      <c r="K42" s="23">
        <v>43860</v>
      </c>
      <c r="L42" s="23">
        <v>44742</v>
      </c>
      <c r="M42" s="77">
        <f t="shared" si="1"/>
        <v>126</v>
      </c>
      <c r="N42" s="78">
        <v>0.5</v>
      </c>
      <c r="O42" s="79" t="s">
        <v>200</v>
      </c>
      <c r="P42" s="65" t="s">
        <v>61</v>
      </c>
      <c r="Q42" s="27">
        <f t="shared" si="2"/>
        <v>0.5</v>
      </c>
    </row>
    <row r="43" spans="1:17" ht="135" x14ac:dyDescent="0.25">
      <c r="A43" s="17">
        <v>33</v>
      </c>
      <c r="B43" s="18" t="str">
        <f t="shared" si="0"/>
        <v>FILA_33</v>
      </c>
      <c r="C43" s="19" t="s">
        <v>29</v>
      </c>
      <c r="D43" s="64" t="s">
        <v>207</v>
      </c>
      <c r="E43" s="67" t="s">
        <v>208</v>
      </c>
      <c r="F43" s="67" t="s">
        <v>209</v>
      </c>
      <c r="G43" s="83" t="s">
        <v>210</v>
      </c>
      <c r="H43" s="84" t="s">
        <v>211</v>
      </c>
      <c r="I43" s="85" t="s">
        <v>212</v>
      </c>
      <c r="J43" s="85">
        <v>2</v>
      </c>
      <c r="K43" s="86">
        <v>45090</v>
      </c>
      <c r="L43" s="87">
        <v>45291</v>
      </c>
      <c r="M43" s="24">
        <f t="shared" si="1"/>
        <v>29</v>
      </c>
      <c r="N43" s="66">
        <v>1</v>
      </c>
      <c r="O43" s="66"/>
      <c r="P43" s="64" t="s">
        <v>43</v>
      </c>
      <c r="Q43" s="27">
        <f t="shared" si="2"/>
        <v>0.5</v>
      </c>
    </row>
    <row r="44" spans="1:17" ht="135" x14ac:dyDescent="0.25">
      <c r="A44" s="17">
        <v>34</v>
      </c>
      <c r="B44" s="18" t="str">
        <f t="shared" si="0"/>
        <v>FILA_34</v>
      </c>
      <c r="C44" s="19" t="s">
        <v>29</v>
      </c>
      <c r="D44" s="64" t="s">
        <v>213</v>
      </c>
      <c r="E44" s="67" t="s">
        <v>208</v>
      </c>
      <c r="F44" s="67" t="s">
        <v>209</v>
      </c>
      <c r="G44" s="83" t="s">
        <v>214</v>
      </c>
      <c r="H44" s="84" t="s">
        <v>215</v>
      </c>
      <c r="I44" s="85" t="s">
        <v>212</v>
      </c>
      <c r="J44" s="85">
        <v>2</v>
      </c>
      <c r="K44" s="86">
        <v>45090</v>
      </c>
      <c r="L44" s="87">
        <v>45291</v>
      </c>
      <c r="M44" s="24">
        <f t="shared" si="1"/>
        <v>29</v>
      </c>
      <c r="N44" s="66">
        <v>1</v>
      </c>
      <c r="O44" s="66"/>
      <c r="P44" s="64" t="s">
        <v>43</v>
      </c>
      <c r="Q44" s="27">
        <f t="shared" si="2"/>
        <v>0.5</v>
      </c>
    </row>
    <row r="45" spans="1:17" ht="150" x14ac:dyDescent="0.25">
      <c r="A45" s="17">
        <v>35</v>
      </c>
      <c r="B45" s="18" t="str">
        <f t="shared" si="0"/>
        <v>FILA_35</v>
      </c>
      <c r="C45" s="19" t="s">
        <v>29</v>
      </c>
      <c r="D45" s="64" t="s">
        <v>216</v>
      </c>
      <c r="E45" s="67" t="s">
        <v>217</v>
      </c>
      <c r="F45" s="67" t="s">
        <v>218</v>
      </c>
      <c r="G45" s="83" t="s">
        <v>219</v>
      </c>
      <c r="H45" s="84" t="s">
        <v>220</v>
      </c>
      <c r="I45" s="85" t="s">
        <v>221</v>
      </c>
      <c r="J45" s="85">
        <v>1</v>
      </c>
      <c r="K45" s="86">
        <v>45090</v>
      </c>
      <c r="L45" s="87">
        <v>45291</v>
      </c>
      <c r="M45" s="24">
        <f t="shared" si="1"/>
        <v>29</v>
      </c>
      <c r="N45" s="66">
        <v>0.7</v>
      </c>
      <c r="O45" s="66"/>
      <c r="P45" s="64" t="s">
        <v>43</v>
      </c>
      <c r="Q45" s="27">
        <f t="shared" si="2"/>
        <v>0.7</v>
      </c>
    </row>
    <row r="46" spans="1:17" ht="150" x14ac:dyDescent="0.25">
      <c r="A46" s="17">
        <v>36</v>
      </c>
      <c r="B46" s="18" t="str">
        <f t="shared" si="0"/>
        <v>FILA_36</v>
      </c>
      <c r="C46" s="19" t="s">
        <v>29</v>
      </c>
      <c r="D46" s="64" t="s">
        <v>222</v>
      </c>
      <c r="E46" s="67" t="s">
        <v>217</v>
      </c>
      <c r="F46" s="67" t="s">
        <v>218</v>
      </c>
      <c r="G46" s="83" t="s">
        <v>219</v>
      </c>
      <c r="H46" s="84" t="s">
        <v>223</v>
      </c>
      <c r="I46" s="85" t="s">
        <v>224</v>
      </c>
      <c r="J46" s="85">
        <v>1</v>
      </c>
      <c r="K46" s="86">
        <v>45090</v>
      </c>
      <c r="L46" s="87">
        <v>45291</v>
      </c>
      <c r="M46" s="24">
        <f t="shared" si="1"/>
        <v>29</v>
      </c>
      <c r="N46" s="66">
        <v>0.5</v>
      </c>
      <c r="O46" s="66"/>
      <c r="P46" s="64" t="s">
        <v>43</v>
      </c>
      <c r="Q46" s="27">
        <f t="shared" si="2"/>
        <v>0.5</v>
      </c>
    </row>
    <row r="47" spans="1:17" ht="150" x14ac:dyDescent="0.25">
      <c r="A47" s="17">
        <v>37</v>
      </c>
      <c r="B47" s="18" t="str">
        <f t="shared" si="0"/>
        <v>FILA_37</v>
      </c>
      <c r="C47" s="19" t="s">
        <v>29</v>
      </c>
      <c r="D47" s="64" t="s">
        <v>225</v>
      </c>
      <c r="E47" s="67" t="s">
        <v>217</v>
      </c>
      <c r="F47" s="67" t="s">
        <v>218</v>
      </c>
      <c r="G47" s="83" t="s">
        <v>219</v>
      </c>
      <c r="H47" s="84" t="s">
        <v>226</v>
      </c>
      <c r="I47" s="85" t="s">
        <v>215</v>
      </c>
      <c r="J47" s="85">
        <v>1</v>
      </c>
      <c r="K47" s="86">
        <v>45090</v>
      </c>
      <c r="L47" s="87">
        <v>45291</v>
      </c>
      <c r="M47" s="24">
        <f t="shared" si="1"/>
        <v>29</v>
      </c>
      <c r="N47" s="66">
        <v>0.5</v>
      </c>
      <c r="O47" s="66"/>
      <c r="P47" s="64" t="s">
        <v>43</v>
      </c>
      <c r="Q47" s="27">
        <f t="shared" si="2"/>
        <v>0.5</v>
      </c>
    </row>
    <row r="48" spans="1:17" ht="120" x14ac:dyDescent="0.25">
      <c r="A48" s="17">
        <v>38</v>
      </c>
      <c r="B48" s="18" t="str">
        <f t="shared" si="0"/>
        <v>FILA_38</v>
      </c>
      <c r="C48" s="19" t="s">
        <v>29</v>
      </c>
      <c r="D48" s="64" t="s">
        <v>227</v>
      </c>
      <c r="E48" s="67" t="s">
        <v>228</v>
      </c>
      <c r="F48" s="67" t="s">
        <v>229</v>
      </c>
      <c r="G48" s="83" t="s">
        <v>230</v>
      </c>
      <c r="H48" s="84" t="s">
        <v>231</v>
      </c>
      <c r="I48" s="85" t="s">
        <v>232</v>
      </c>
      <c r="J48" s="85">
        <v>1</v>
      </c>
      <c r="K48" s="86">
        <v>45090</v>
      </c>
      <c r="L48" s="87">
        <v>45321</v>
      </c>
      <c r="M48" s="24">
        <f t="shared" si="1"/>
        <v>33</v>
      </c>
      <c r="N48" s="66">
        <v>0.6</v>
      </c>
      <c r="O48" s="66"/>
      <c r="P48" s="64" t="s">
        <v>43</v>
      </c>
      <c r="Q48" s="27">
        <f t="shared" si="2"/>
        <v>0.6</v>
      </c>
    </row>
    <row r="49" spans="1:17" ht="120" x14ac:dyDescent="0.25">
      <c r="A49" s="17">
        <v>39</v>
      </c>
      <c r="B49" s="18" t="str">
        <f t="shared" si="0"/>
        <v>FILA_39</v>
      </c>
      <c r="C49" s="19" t="s">
        <v>29</v>
      </c>
      <c r="D49" s="64" t="s">
        <v>233</v>
      </c>
      <c r="E49" s="67" t="s">
        <v>228</v>
      </c>
      <c r="F49" s="67" t="s">
        <v>229</v>
      </c>
      <c r="G49" s="83" t="s">
        <v>230</v>
      </c>
      <c r="H49" s="84" t="s">
        <v>234</v>
      </c>
      <c r="I49" s="85" t="s">
        <v>235</v>
      </c>
      <c r="J49" s="85">
        <v>1</v>
      </c>
      <c r="K49" s="86">
        <v>45090</v>
      </c>
      <c r="L49" s="87">
        <v>45321</v>
      </c>
      <c r="M49" s="24">
        <f t="shared" si="1"/>
        <v>33</v>
      </c>
      <c r="N49" s="66">
        <v>0</v>
      </c>
      <c r="O49" s="66" t="s">
        <v>68</v>
      </c>
      <c r="P49" s="64" t="s">
        <v>43</v>
      </c>
      <c r="Q49" s="27">
        <f t="shared" si="2"/>
        <v>0</v>
      </c>
    </row>
    <row r="50" spans="1:17" ht="180" x14ac:dyDescent="0.25">
      <c r="A50" s="17">
        <v>40</v>
      </c>
      <c r="B50" s="18" t="str">
        <f t="shared" si="0"/>
        <v>FILA_40</v>
      </c>
      <c r="C50" s="19" t="s">
        <v>29</v>
      </c>
      <c r="D50" s="64" t="s">
        <v>236</v>
      </c>
      <c r="E50" s="67" t="s">
        <v>237</v>
      </c>
      <c r="F50" s="67" t="s">
        <v>238</v>
      </c>
      <c r="G50" s="75" t="s">
        <v>239</v>
      </c>
      <c r="H50" s="75" t="s">
        <v>240</v>
      </c>
      <c r="I50" s="64" t="s">
        <v>241</v>
      </c>
      <c r="J50" s="64">
        <v>6</v>
      </c>
      <c r="K50" s="86">
        <v>45090</v>
      </c>
      <c r="L50" s="88">
        <v>45291</v>
      </c>
      <c r="M50" s="24">
        <f t="shared" si="1"/>
        <v>29</v>
      </c>
      <c r="N50" s="66">
        <v>4.8</v>
      </c>
      <c r="O50" s="66"/>
      <c r="P50" s="64" t="s">
        <v>242</v>
      </c>
      <c r="Q50" s="27">
        <f t="shared" si="2"/>
        <v>0.79999999999999993</v>
      </c>
    </row>
    <row r="51" spans="1:17" ht="120" x14ac:dyDescent="0.25">
      <c r="A51" s="17">
        <v>41</v>
      </c>
      <c r="B51" s="18" t="str">
        <f t="shared" si="0"/>
        <v>FILA_41</v>
      </c>
      <c r="C51" s="19" t="s">
        <v>29</v>
      </c>
      <c r="D51" s="64" t="s">
        <v>243</v>
      </c>
      <c r="E51" s="67" t="s">
        <v>244</v>
      </c>
      <c r="F51" s="67" t="s">
        <v>245</v>
      </c>
      <c r="G51" s="83" t="s">
        <v>246</v>
      </c>
      <c r="H51" s="84" t="s">
        <v>220</v>
      </c>
      <c r="I51" s="85" t="s">
        <v>221</v>
      </c>
      <c r="J51" s="85">
        <v>1</v>
      </c>
      <c r="K51" s="86">
        <v>45090</v>
      </c>
      <c r="L51" s="87">
        <v>45291</v>
      </c>
      <c r="M51" s="24">
        <f t="shared" si="1"/>
        <v>29</v>
      </c>
      <c r="N51" s="66">
        <v>0.7</v>
      </c>
      <c r="O51" s="66"/>
      <c r="P51" s="64" t="s">
        <v>43</v>
      </c>
      <c r="Q51" s="27">
        <f t="shared" si="2"/>
        <v>0.7</v>
      </c>
    </row>
    <row r="52" spans="1:17" ht="120" x14ac:dyDescent="0.25">
      <c r="A52" s="17">
        <v>42</v>
      </c>
      <c r="B52" s="18" t="str">
        <f t="shared" si="0"/>
        <v>FILA_42</v>
      </c>
      <c r="C52" s="19" t="s">
        <v>29</v>
      </c>
      <c r="D52" s="64" t="s">
        <v>247</v>
      </c>
      <c r="E52" s="67" t="s">
        <v>244</v>
      </c>
      <c r="F52" s="67" t="s">
        <v>245</v>
      </c>
      <c r="G52" s="83" t="s">
        <v>246</v>
      </c>
      <c r="H52" s="84" t="s">
        <v>223</v>
      </c>
      <c r="I52" s="85" t="s">
        <v>224</v>
      </c>
      <c r="J52" s="85">
        <v>1</v>
      </c>
      <c r="K52" s="86">
        <v>45090</v>
      </c>
      <c r="L52" s="87">
        <v>45291</v>
      </c>
      <c r="M52" s="24">
        <f t="shared" si="1"/>
        <v>29</v>
      </c>
      <c r="N52" s="66">
        <v>0.5</v>
      </c>
      <c r="O52" s="66"/>
      <c r="P52" s="64" t="s">
        <v>43</v>
      </c>
      <c r="Q52" s="27">
        <f t="shared" si="2"/>
        <v>0.5</v>
      </c>
    </row>
    <row r="53" spans="1:17" ht="120" x14ac:dyDescent="0.25">
      <c r="A53" s="17">
        <v>43</v>
      </c>
      <c r="B53" s="18" t="str">
        <f t="shared" si="0"/>
        <v>FILA_43</v>
      </c>
      <c r="C53" s="19" t="s">
        <v>29</v>
      </c>
      <c r="D53" s="64" t="s">
        <v>248</v>
      </c>
      <c r="E53" s="67" t="s">
        <v>244</v>
      </c>
      <c r="F53" s="67" t="s">
        <v>245</v>
      </c>
      <c r="G53" s="83" t="s">
        <v>246</v>
      </c>
      <c r="H53" s="84" t="s">
        <v>249</v>
      </c>
      <c r="I53" s="85" t="s">
        <v>215</v>
      </c>
      <c r="J53" s="85">
        <v>1</v>
      </c>
      <c r="K53" s="86">
        <v>45090</v>
      </c>
      <c r="L53" s="87">
        <v>45291</v>
      </c>
      <c r="M53" s="24">
        <f t="shared" si="1"/>
        <v>29</v>
      </c>
      <c r="N53" s="66">
        <v>0.5</v>
      </c>
      <c r="O53" s="66"/>
      <c r="P53" s="64" t="s">
        <v>43</v>
      </c>
      <c r="Q53" s="27">
        <f t="shared" si="2"/>
        <v>0.5</v>
      </c>
    </row>
    <row r="54" spans="1:17" ht="210" x14ac:dyDescent="0.25">
      <c r="A54" s="17">
        <v>44</v>
      </c>
      <c r="B54" s="18" t="str">
        <f t="shared" si="0"/>
        <v>FILA_44</v>
      </c>
      <c r="C54" s="19" t="s">
        <v>29</v>
      </c>
      <c r="D54" s="64" t="s">
        <v>250</v>
      </c>
      <c r="E54" s="67" t="s">
        <v>251</v>
      </c>
      <c r="F54" s="67" t="s">
        <v>252</v>
      </c>
      <c r="G54" s="75" t="s">
        <v>253</v>
      </c>
      <c r="H54" s="67" t="s">
        <v>254</v>
      </c>
      <c r="I54" s="75" t="s">
        <v>255</v>
      </c>
      <c r="J54" s="64">
        <v>1</v>
      </c>
      <c r="K54" s="86">
        <v>45090</v>
      </c>
      <c r="L54" s="88">
        <v>45230</v>
      </c>
      <c r="M54" s="24">
        <f t="shared" si="1"/>
        <v>20</v>
      </c>
      <c r="N54" s="66">
        <v>0.2</v>
      </c>
      <c r="O54" s="67" t="s">
        <v>256</v>
      </c>
      <c r="P54" s="64" t="s">
        <v>54</v>
      </c>
      <c r="Q54" s="27">
        <f t="shared" si="2"/>
        <v>0.2</v>
      </c>
    </row>
    <row r="55" spans="1:17" ht="210" x14ac:dyDescent="0.25">
      <c r="A55" s="17">
        <v>45</v>
      </c>
      <c r="B55" s="18" t="str">
        <f t="shared" si="0"/>
        <v>FILA_45</v>
      </c>
      <c r="C55" s="19" t="s">
        <v>29</v>
      </c>
      <c r="D55" s="64" t="s">
        <v>257</v>
      </c>
      <c r="E55" s="67" t="s">
        <v>251</v>
      </c>
      <c r="F55" s="67" t="s">
        <v>252</v>
      </c>
      <c r="G55" s="75" t="s">
        <v>253</v>
      </c>
      <c r="H55" s="67" t="s">
        <v>254</v>
      </c>
      <c r="I55" s="75" t="s">
        <v>258</v>
      </c>
      <c r="J55" s="64">
        <v>1</v>
      </c>
      <c r="K55" s="86">
        <v>45090</v>
      </c>
      <c r="L55" s="88">
        <v>45230</v>
      </c>
      <c r="M55" s="24">
        <f t="shared" si="1"/>
        <v>20</v>
      </c>
      <c r="N55" s="66">
        <v>0</v>
      </c>
      <c r="O55" s="66" t="s">
        <v>68</v>
      </c>
      <c r="P55" s="64" t="s">
        <v>54</v>
      </c>
      <c r="Q55" s="27">
        <f t="shared" si="2"/>
        <v>0</v>
      </c>
    </row>
    <row r="56" spans="1:17" ht="210" x14ac:dyDescent="0.25">
      <c r="A56" s="17">
        <v>46</v>
      </c>
      <c r="B56" s="18" t="str">
        <f t="shared" si="0"/>
        <v>FILA_46</v>
      </c>
      <c r="C56" s="19" t="s">
        <v>29</v>
      </c>
      <c r="D56" s="64" t="s">
        <v>259</v>
      </c>
      <c r="E56" s="67" t="s">
        <v>251</v>
      </c>
      <c r="F56" s="67" t="s">
        <v>252</v>
      </c>
      <c r="G56" s="75" t="s">
        <v>253</v>
      </c>
      <c r="H56" s="67" t="s">
        <v>254</v>
      </c>
      <c r="I56" s="75" t="s">
        <v>260</v>
      </c>
      <c r="J56" s="64">
        <v>1</v>
      </c>
      <c r="K56" s="86">
        <v>45090</v>
      </c>
      <c r="L56" s="88">
        <v>45230</v>
      </c>
      <c r="M56" s="24">
        <f t="shared" si="1"/>
        <v>20</v>
      </c>
      <c r="N56" s="66">
        <v>0</v>
      </c>
      <c r="O56" s="66" t="s">
        <v>68</v>
      </c>
      <c r="P56" s="64" t="s">
        <v>54</v>
      </c>
      <c r="Q56" s="27">
        <f t="shared" si="2"/>
        <v>0</v>
      </c>
    </row>
    <row r="57" spans="1:17" ht="210" x14ac:dyDescent="0.25">
      <c r="A57" s="17">
        <v>47</v>
      </c>
      <c r="B57" s="18" t="str">
        <f t="shared" si="0"/>
        <v>FILA_47</v>
      </c>
      <c r="C57" s="19" t="s">
        <v>29</v>
      </c>
      <c r="D57" s="64" t="s">
        <v>261</v>
      </c>
      <c r="E57" s="67" t="s">
        <v>251</v>
      </c>
      <c r="F57" s="67" t="s">
        <v>252</v>
      </c>
      <c r="G57" s="75" t="s">
        <v>253</v>
      </c>
      <c r="H57" s="67" t="s">
        <v>254</v>
      </c>
      <c r="I57" s="75" t="s">
        <v>262</v>
      </c>
      <c r="J57" s="64">
        <v>1</v>
      </c>
      <c r="K57" s="86">
        <v>45090</v>
      </c>
      <c r="L57" s="88">
        <v>45230</v>
      </c>
      <c r="M57" s="24">
        <f t="shared" si="1"/>
        <v>20</v>
      </c>
      <c r="N57" s="66">
        <v>0</v>
      </c>
      <c r="O57" s="66" t="s">
        <v>68</v>
      </c>
      <c r="P57" s="64" t="s">
        <v>54</v>
      </c>
      <c r="Q57" s="27">
        <f t="shared" si="2"/>
        <v>0</v>
      </c>
    </row>
    <row r="58" spans="1:17" ht="210" x14ac:dyDescent="0.25">
      <c r="A58" s="17">
        <v>48</v>
      </c>
      <c r="B58" s="18" t="str">
        <f t="shared" si="0"/>
        <v>FILA_48</v>
      </c>
      <c r="C58" s="19" t="s">
        <v>29</v>
      </c>
      <c r="D58" s="64" t="s">
        <v>263</v>
      </c>
      <c r="E58" s="67" t="s">
        <v>251</v>
      </c>
      <c r="F58" s="67" t="s">
        <v>252</v>
      </c>
      <c r="G58" s="75" t="s">
        <v>253</v>
      </c>
      <c r="H58" s="67" t="s">
        <v>254</v>
      </c>
      <c r="I58" s="75" t="s">
        <v>264</v>
      </c>
      <c r="J58" s="64">
        <v>1</v>
      </c>
      <c r="K58" s="86">
        <v>45090</v>
      </c>
      <c r="L58" s="88">
        <v>45230</v>
      </c>
      <c r="M58" s="24">
        <f t="shared" si="1"/>
        <v>20</v>
      </c>
      <c r="N58" s="66">
        <v>0</v>
      </c>
      <c r="O58" s="66" t="s">
        <v>68</v>
      </c>
      <c r="P58" s="64" t="s">
        <v>54</v>
      </c>
      <c r="Q58" s="27">
        <f t="shared" si="2"/>
        <v>0</v>
      </c>
    </row>
    <row r="59" spans="1:17" ht="135" x14ac:dyDescent="0.25">
      <c r="A59" s="17">
        <v>49</v>
      </c>
      <c r="B59" s="18" t="str">
        <f t="shared" si="0"/>
        <v>FILA_49</v>
      </c>
      <c r="C59" s="19" t="s">
        <v>29</v>
      </c>
      <c r="D59" s="64" t="s">
        <v>265</v>
      </c>
      <c r="E59" s="67" t="s">
        <v>251</v>
      </c>
      <c r="F59" s="67" t="s">
        <v>252</v>
      </c>
      <c r="G59" s="75" t="s">
        <v>266</v>
      </c>
      <c r="H59" s="67" t="s">
        <v>267</v>
      </c>
      <c r="I59" s="67" t="s">
        <v>268</v>
      </c>
      <c r="J59" s="64">
        <v>1</v>
      </c>
      <c r="K59" s="86">
        <v>45090</v>
      </c>
      <c r="L59" s="88">
        <v>45275</v>
      </c>
      <c r="M59" s="24">
        <f t="shared" si="1"/>
        <v>26</v>
      </c>
      <c r="N59" s="66">
        <v>0</v>
      </c>
      <c r="O59" s="66" t="s">
        <v>68</v>
      </c>
      <c r="P59" s="64" t="s">
        <v>54</v>
      </c>
      <c r="Q59" s="27">
        <f t="shared" si="2"/>
        <v>0</v>
      </c>
    </row>
    <row r="60" spans="1:17" ht="120" x14ac:dyDescent="0.25">
      <c r="A60" s="17">
        <v>50</v>
      </c>
      <c r="B60" s="18" t="str">
        <f t="shared" si="0"/>
        <v>FILA_50</v>
      </c>
      <c r="C60" s="19" t="s">
        <v>29</v>
      </c>
      <c r="D60" s="64" t="s">
        <v>269</v>
      </c>
      <c r="E60" s="67" t="s">
        <v>251</v>
      </c>
      <c r="F60" s="67" t="s">
        <v>252</v>
      </c>
      <c r="G60" s="75" t="s">
        <v>270</v>
      </c>
      <c r="H60" s="67" t="s">
        <v>271</v>
      </c>
      <c r="I60" s="67" t="s">
        <v>272</v>
      </c>
      <c r="J60" s="64">
        <v>1</v>
      </c>
      <c r="K60" s="86">
        <v>45090</v>
      </c>
      <c r="L60" s="88">
        <v>45351</v>
      </c>
      <c r="M60" s="24">
        <f t="shared" si="1"/>
        <v>37</v>
      </c>
      <c r="N60" s="66">
        <v>0</v>
      </c>
      <c r="O60" s="66" t="s">
        <v>68</v>
      </c>
      <c r="P60" s="64" t="s">
        <v>54</v>
      </c>
      <c r="Q60" s="27">
        <f t="shared" si="2"/>
        <v>0</v>
      </c>
    </row>
    <row r="61" spans="1:17" ht="120" x14ac:dyDescent="0.25">
      <c r="A61" s="17">
        <v>51</v>
      </c>
      <c r="B61" s="18" t="str">
        <f t="shared" si="0"/>
        <v>FILA_51</v>
      </c>
      <c r="C61" s="19" t="s">
        <v>29</v>
      </c>
      <c r="D61" s="64" t="s">
        <v>273</v>
      </c>
      <c r="E61" s="67" t="s">
        <v>274</v>
      </c>
      <c r="F61" s="67" t="s">
        <v>275</v>
      </c>
      <c r="G61" s="75" t="s">
        <v>276</v>
      </c>
      <c r="H61" s="67" t="s">
        <v>277</v>
      </c>
      <c r="I61" s="67" t="s">
        <v>272</v>
      </c>
      <c r="J61" s="64">
        <v>1</v>
      </c>
      <c r="K61" s="86">
        <v>45090</v>
      </c>
      <c r="L61" s="88">
        <v>45351</v>
      </c>
      <c r="M61" s="24">
        <f t="shared" si="1"/>
        <v>37</v>
      </c>
      <c r="N61" s="66">
        <v>0</v>
      </c>
      <c r="O61" s="66" t="s">
        <v>68</v>
      </c>
      <c r="P61" s="64" t="s">
        <v>54</v>
      </c>
      <c r="Q61" s="27">
        <f t="shared" si="2"/>
        <v>0</v>
      </c>
    </row>
    <row r="62" spans="1:17" ht="195" x14ac:dyDescent="0.25">
      <c r="A62" s="17">
        <v>52</v>
      </c>
      <c r="B62" s="18" t="str">
        <f t="shared" si="0"/>
        <v>FILA_52</v>
      </c>
      <c r="C62" s="19" t="s">
        <v>29</v>
      </c>
      <c r="D62" s="64" t="s">
        <v>278</v>
      </c>
      <c r="E62" s="67" t="s">
        <v>279</v>
      </c>
      <c r="F62" s="67" t="s">
        <v>280</v>
      </c>
      <c r="G62" s="75" t="s">
        <v>281</v>
      </c>
      <c r="H62" s="67" t="s">
        <v>282</v>
      </c>
      <c r="I62" s="75" t="s">
        <v>283</v>
      </c>
      <c r="J62" s="89">
        <v>1</v>
      </c>
      <c r="K62" s="86">
        <v>45090</v>
      </c>
      <c r="L62" s="88">
        <v>45291</v>
      </c>
      <c r="M62" s="24">
        <f t="shared" si="1"/>
        <v>29</v>
      </c>
      <c r="N62" s="66">
        <v>0</v>
      </c>
      <c r="O62" s="66" t="s">
        <v>68</v>
      </c>
      <c r="P62" s="64" t="s">
        <v>54</v>
      </c>
      <c r="Q62" s="27">
        <f t="shared" si="2"/>
        <v>0</v>
      </c>
    </row>
    <row r="63" spans="1:17" ht="195" x14ac:dyDescent="0.25">
      <c r="A63" s="17">
        <v>53</v>
      </c>
      <c r="B63" s="18" t="str">
        <f t="shared" si="0"/>
        <v>FILA_53</v>
      </c>
      <c r="C63" s="19" t="s">
        <v>29</v>
      </c>
      <c r="D63" s="64" t="s">
        <v>284</v>
      </c>
      <c r="E63" s="67" t="s">
        <v>279</v>
      </c>
      <c r="F63" s="67" t="s">
        <v>280</v>
      </c>
      <c r="G63" s="75" t="s">
        <v>281</v>
      </c>
      <c r="H63" s="67" t="s">
        <v>282</v>
      </c>
      <c r="I63" s="75" t="s">
        <v>285</v>
      </c>
      <c r="J63" s="89">
        <v>1</v>
      </c>
      <c r="K63" s="86">
        <v>45090</v>
      </c>
      <c r="L63" s="88">
        <v>45291</v>
      </c>
      <c r="M63" s="24">
        <f t="shared" si="1"/>
        <v>29</v>
      </c>
      <c r="N63" s="66">
        <v>0</v>
      </c>
      <c r="O63" s="66" t="s">
        <v>68</v>
      </c>
      <c r="P63" s="64" t="s">
        <v>54</v>
      </c>
      <c r="Q63" s="27">
        <f t="shared" si="2"/>
        <v>0</v>
      </c>
    </row>
    <row r="64" spans="1:17" s="7" customFormat="1" ht="120" x14ac:dyDescent="0.25">
      <c r="A64" s="17">
        <v>54</v>
      </c>
      <c r="B64" s="21" t="str">
        <f t="shared" si="0"/>
        <v>FILA_54</v>
      </c>
      <c r="C64" s="19" t="s">
        <v>29</v>
      </c>
      <c r="D64" s="65" t="s">
        <v>286</v>
      </c>
      <c r="E64" s="67" t="s">
        <v>287</v>
      </c>
      <c r="F64" s="67" t="s">
        <v>288</v>
      </c>
      <c r="G64" s="67" t="s">
        <v>289</v>
      </c>
      <c r="H64" s="67" t="s">
        <v>290</v>
      </c>
      <c r="I64" s="65" t="s">
        <v>291</v>
      </c>
      <c r="J64" s="67">
        <v>1</v>
      </c>
      <c r="K64" s="23">
        <v>45306</v>
      </c>
      <c r="L64" s="23">
        <v>45473</v>
      </c>
      <c r="M64" s="90">
        <f t="shared" si="1"/>
        <v>24</v>
      </c>
      <c r="N64" s="67">
        <v>0</v>
      </c>
      <c r="O64" s="67" t="s">
        <v>68</v>
      </c>
      <c r="P64" s="65" t="s">
        <v>242</v>
      </c>
      <c r="Q64" s="91">
        <f t="shared" si="2"/>
        <v>0</v>
      </c>
    </row>
    <row r="65" spans="1:17" s="7" customFormat="1" ht="105" x14ac:dyDescent="0.25">
      <c r="A65" s="17">
        <v>55</v>
      </c>
      <c r="B65" s="21" t="str">
        <f t="shared" si="0"/>
        <v>FILA_55</v>
      </c>
      <c r="C65" s="19" t="s">
        <v>29</v>
      </c>
      <c r="D65" s="65" t="s">
        <v>292</v>
      </c>
      <c r="E65" s="67" t="s">
        <v>287</v>
      </c>
      <c r="F65" s="67" t="s">
        <v>288</v>
      </c>
      <c r="G65" s="67" t="s">
        <v>293</v>
      </c>
      <c r="H65" s="67" t="s">
        <v>294</v>
      </c>
      <c r="I65" s="65" t="s">
        <v>295</v>
      </c>
      <c r="J65" s="67">
        <v>2</v>
      </c>
      <c r="K65" s="23">
        <v>45306</v>
      </c>
      <c r="L65" s="23">
        <v>45473</v>
      </c>
      <c r="M65" s="90">
        <f t="shared" si="1"/>
        <v>24</v>
      </c>
      <c r="N65" s="67">
        <v>0</v>
      </c>
      <c r="O65" s="67" t="s">
        <v>68</v>
      </c>
      <c r="P65" s="65" t="s">
        <v>242</v>
      </c>
      <c r="Q65" s="91">
        <f t="shared" si="2"/>
        <v>0</v>
      </c>
    </row>
    <row r="66" spans="1:17" s="7" customFormat="1" ht="90" x14ac:dyDescent="0.25">
      <c r="A66" s="17">
        <v>56</v>
      </c>
      <c r="B66" s="21" t="str">
        <f t="shared" si="0"/>
        <v>FILA_56</v>
      </c>
      <c r="C66" s="19" t="s">
        <v>29</v>
      </c>
      <c r="D66" s="65" t="s">
        <v>296</v>
      </c>
      <c r="E66" s="67" t="s">
        <v>297</v>
      </c>
      <c r="F66" s="67" t="s">
        <v>298</v>
      </c>
      <c r="G66" s="67" t="s">
        <v>299</v>
      </c>
      <c r="H66" s="67" t="s">
        <v>300</v>
      </c>
      <c r="I66" s="65" t="s">
        <v>301</v>
      </c>
      <c r="J66" s="67">
        <v>1</v>
      </c>
      <c r="K66" s="23">
        <v>45323</v>
      </c>
      <c r="L66" s="23">
        <v>45473</v>
      </c>
      <c r="M66" s="90">
        <f t="shared" si="1"/>
        <v>21</v>
      </c>
      <c r="N66" s="67">
        <v>0</v>
      </c>
      <c r="O66" s="67" t="s">
        <v>68</v>
      </c>
      <c r="P66" s="65" t="s">
        <v>242</v>
      </c>
      <c r="Q66" s="91">
        <f t="shared" si="2"/>
        <v>0</v>
      </c>
    </row>
    <row r="67" spans="1:17" s="7" customFormat="1" ht="90" x14ac:dyDescent="0.25">
      <c r="A67" s="17">
        <v>57</v>
      </c>
      <c r="B67" s="21" t="str">
        <f t="shared" si="0"/>
        <v>FILA_57</v>
      </c>
      <c r="C67" s="19" t="s">
        <v>29</v>
      </c>
      <c r="D67" s="65" t="s">
        <v>302</v>
      </c>
      <c r="E67" s="67" t="s">
        <v>303</v>
      </c>
      <c r="F67" s="67" t="s">
        <v>304</v>
      </c>
      <c r="G67" s="67" t="s">
        <v>305</v>
      </c>
      <c r="H67" s="67" t="s">
        <v>306</v>
      </c>
      <c r="I67" s="65" t="s">
        <v>307</v>
      </c>
      <c r="J67" s="67">
        <v>1</v>
      </c>
      <c r="K67" s="23">
        <v>45306</v>
      </c>
      <c r="L67" s="23">
        <v>45473</v>
      </c>
      <c r="M67" s="90">
        <f t="shared" si="1"/>
        <v>24</v>
      </c>
      <c r="N67" s="67">
        <v>0.1</v>
      </c>
      <c r="O67" s="67" t="s">
        <v>308</v>
      </c>
      <c r="P67" s="65" t="s">
        <v>242</v>
      </c>
      <c r="Q67" s="91">
        <f t="shared" si="2"/>
        <v>0.1</v>
      </c>
    </row>
    <row r="68" spans="1:17" s="7" customFormat="1" ht="135" x14ac:dyDescent="0.25">
      <c r="A68" s="17">
        <v>58</v>
      </c>
      <c r="B68" s="21" t="str">
        <f t="shared" si="0"/>
        <v>FILA_58</v>
      </c>
      <c r="C68" s="19" t="s">
        <v>29</v>
      </c>
      <c r="D68" s="65" t="s">
        <v>309</v>
      </c>
      <c r="E68" s="67" t="s">
        <v>310</v>
      </c>
      <c r="F68" s="67" t="s">
        <v>311</v>
      </c>
      <c r="G68" s="67" t="s">
        <v>312</v>
      </c>
      <c r="H68" s="67" t="s">
        <v>313</v>
      </c>
      <c r="I68" s="65" t="s">
        <v>314</v>
      </c>
      <c r="J68" s="67">
        <v>13</v>
      </c>
      <c r="K68" s="23">
        <v>45306</v>
      </c>
      <c r="L68" s="23">
        <v>45473</v>
      </c>
      <c r="M68" s="90">
        <f t="shared" si="1"/>
        <v>24</v>
      </c>
      <c r="N68" s="67">
        <v>0</v>
      </c>
      <c r="O68" s="67" t="s">
        <v>315</v>
      </c>
      <c r="P68" s="65" t="s">
        <v>242</v>
      </c>
      <c r="Q68" s="91">
        <f t="shared" si="2"/>
        <v>0</v>
      </c>
    </row>
    <row r="69" spans="1:17" s="7" customFormat="1" ht="105" x14ac:dyDescent="0.25">
      <c r="A69" s="17">
        <v>59</v>
      </c>
      <c r="B69" s="21" t="str">
        <f t="shared" si="0"/>
        <v>FILA_59</v>
      </c>
      <c r="C69" s="19" t="s">
        <v>29</v>
      </c>
      <c r="D69" s="65" t="s">
        <v>316</v>
      </c>
      <c r="E69" s="67" t="s">
        <v>317</v>
      </c>
      <c r="F69" s="67" t="s">
        <v>318</v>
      </c>
      <c r="G69" s="67" t="s">
        <v>319</v>
      </c>
      <c r="H69" s="67" t="s">
        <v>320</v>
      </c>
      <c r="I69" s="65" t="s">
        <v>314</v>
      </c>
      <c r="J69" s="67">
        <v>5</v>
      </c>
      <c r="K69" s="23">
        <v>45306</v>
      </c>
      <c r="L69" s="23">
        <v>45473</v>
      </c>
      <c r="M69" s="90">
        <f t="shared" si="1"/>
        <v>24</v>
      </c>
      <c r="N69" s="67">
        <v>0</v>
      </c>
      <c r="O69" s="67" t="s">
        <v>315</v>
      </c>
      <c r="P69" s="65" t="s">
        <v>242</v>
      </c>
      <c r="Q69" s="91">
        <f t="shared" si="2"/>
        <v>0</v>
      </c>
    </row>
    <row r="70" spans="1:17" s="7" customFormat="1" ht="120" x14ac:dyDescent="0.25">
      <c r="A70" s="17">
        <v>60</v>
      </c>
      <c r="B70" s="21" t="str">
        <f t="shared" si="0"/>
        <v>FILA_60</v>
      </c>
      <c r="C70" s="19" t="s">
        <v>29</v>
      </c>
      <c r="D70" s="65" t="s">
        <v>321</v>
      </c>
      <c r="E70" s="67" t="s">
        <v>322</v>
      </c>
      <c r="F70" s="67" t="s">
        <v>323</v>
      </c>
      <c r="G70" s="67" t="s">
        <v>324</v>
      </c>
      <c r="H70" s="67" t="s">
        <v>325</v>
      </c>
      <c r="I70" s="65" t="s">
        <v>326</v>
      </c>
      <c r="J70" s="67">
        <v>1</v>
      </c>
      <c r="K70" s="23">
        <v>45306</v>
      </c>
      <c r="L70" s="23">
        <v>45473</v>
      </c>
      <c r="M70" s="90">
        <f t="shared" si="1"/>
        <v>24</v>
      </c>
      <c r="N70" s="67">
        <v>0</v>
      </c>
      <c r="O70" s="67" t="s">
        <v>327</v>
      </c>
      <c r="P70" s="65" t="s">
        <v>242</v>
      </c>
      <c r="Q70" s="91">
        <f t="shared" si="2"/>
        <v>0</v>
      </c>
    </row>
    <row r="71" spans="1:17" s="7" customFormat="1" ht="120" x14ac:dyDescent="0.25">
      <c r="A71" s="17">
        <v>61</v>
      </c>
      <c r="B71" s="21" t="str">
        <f t="shared" si="0"/>
        <v>FILA_61</v>
      </c>
      <c r="C71" s="19" t="s">
        <v>29</v>
      </c>
      <c r="D71" s="65" t="s">
        <v>328</v>
      </c>
      <c r="E71" s="67" t="s">
        <v>322</v>
      </c>
      <c r="F71" s="67" t="s">
        <v>323</v>
      </c>
      <c r="G71" s="67" t="s">
        <v>324</v>
      </c>
      <c r="H71" s="67" t="s">
        <v>329</v>
      </c>
      <c r="I71" s="65" t="s">
        <v>314</v>
      </c>
      <c r="J71" s="67">
        <v>1</v>
      </c>
      <c r="K71" s="23">
        <v>45323</v>
      </c>
      <c r="L71" s="23">
        <v>45565</v>
      </c>
      <c r="M71" s="90">
        <f t="shared" si="1"/>
        <v>35</v>
      </c>
      <c r="N71" s="67">
        <v>0</v>
      </c>
      <c r="O71" s="67" t="s">
        <v>327</v>
      </c>
      <c r="P71" s="65" t="s">
        <v>242</v>
      </c>
      <c r="Q71" s="91">
        <f t="shared" si="2"/>
        <v>0</v>
      </c>
    </row>
    <row r="72" spans="1:17" s="7" customFormat="1" ht="135" x14ac:dyDescent="0.25">
      <c r="A72" s="17">
        <v>62</v>
      </c>
      <c r="B72" s="21" t="str">
        <f t="shared" si="0"/>
        <v>FILA_62</v>
      </c>
      <c r="C72" s="19" t="s">
        <v>29</v>
      </c>
      <c r="D72" s="65" t="s">
        <v>330</v>
      </c>
      <c r="E72" s="67" t="s">
        <v>331</v>
      </c>
      <c r="F72" s="67" t="s">
        <v>332</v>
      </c>
      <c r="G72" s="67" t="s">
        <v>333</v>
      </c>
      <c r="H72" s="67" t="s">
        <v>334</v>
      </c>
      <c r="I72" s="65" t="s">
        <v>335</v>
      </c>
      <c r="J72" s="67">
        <v>4</v>
      </c>
      <c r="K72" s="23">
        <v>45275</v>
      </c>
      <c r="L72" s="23">
        <v>45657</v>
      </c>
      <c r="M72" s="90">
        <f t="shared" si="1"/>
        <v>55</v>
      </c>
      <c r="N72" s="67">
        <v>0</v>
      </c>
      <c r="O72" s="67" t="s">
        <v>68</v>
      </c>
      <c r="P72" s="65" t="s">
        <v>242</v>
      </c>
      <c r="Q72" s="91">
        <f t="shared" si="2"/>
        <v>0</v>
      </c>
    </row>
    <row r="73" spans="1:17" s="7" customFormat="1" ht="150" x14ac:dyDescent="0.25">
      <c r="A73" s="17">
        <v>63</v>
      </c>
      <c r="B73" s="21" t="str">
        <f t="shared" si="0"/>
        <v>FILA_63</v>
      </c>
      <c r="C73" s="19" t="s">
        <v>29</v>
      </c>
      <c r="D73" s="65" t="s">
        <v>336</v>
      </c>
      <c r="E73" s="67" t="s">
        <v>337</v>
      </c>
      <c r="F73" s="67" t="s">
        <v>338</v>
      </c>
      <c r="G73" s="67" t="s">
        <v>339</v>
      </c>
      <c r="H73" s="67" t="s">
        <v>340</v>
      </c>
      <c r="I73" s="65" t="s">
        <v>341</v>
      </c>
      <c r="J73" s="67">
        <v>4</v>
      </c>
      <c r="K73" s="23">
        <v>45444</v>
      </c>
      <c r="L73" s="23">
        <v>45657</v>
      </c>
      <c r="M73" s="90">
        <v>30</v>
      </c>
      <c r="N73" s="67">
        <v>0</v>
      </c>
      <c r="O73" s="67" t="s">
        <v>68</v>
      </c>
      <c r="P73" s="65" t="s">
        <v>342</v>
      </c>
      <c r="Q73" s="91">
        <f t="shared" si="2"/>
        <v>0</v>
      </c>
    </row>
    <row r="74" spans="1:17" s="7" customFormat="1" ht="150" x14ac:dyDescent="0.25">
      <c r="A74" s="17">
        <v>64</v>
      </c>
      <c r="B74" s="21" t="str">
        <f t="shared" si="0"/>
        <v>FILA_64</v>
      </c>
      <c r="C74" s="19" t="s">
        <v>29</v>
      </c>
      <c r="D74" s="65" t="s">
        <v>343</v>
      </c>
      <c r="E74" s="67" t="s">
        <v>344</v>
      </c>
      <c r="F74" s="67" t="s">
        <v>345</v>
      </c>
      <c r="G74" s="67" t="s">
        <v>339</v>
      </c>
      <c r="H74" s="67" t="s">
        <v>340</v>
      </c>
      <c r="I74" s="65" t="s">
        <v>341</v>
      </c>
      <c r="J74" s="67">
        <v>4</v>
      </c>
      <c r="K74" s="23">
        <v>45444</v>
      </c>
      <c r="L74" s="23">
        <v>45657</v>
      </c>
      <c r="M74" s="90">
        <v>30</v>
      </c>
      <c r="N74" s="67">
        <v>0</v>
      </c>
      <c r="O74" s="67" t="s">
        <v>68</v>
      </c>
      <c r="P74" s="65" t="s">
        <v>342</v>
      </c>
      <c r="Q74" s="91">
        <f t="shared" si="2"/>
        <v>0</v>
      </c>
    </row>
    <row r="75" spans="1:17" s="7" customFormat="1" ht="120" x14ac:dyDescent="0.25">
      <c r="A75" s="17">
        <v>65</v>
      </c>
      <c r="B75" s="21" t="str">
        <f t="shared" si="0"/>
        <v>FILA_65</v>
      </c>
      <c r="C75" s="19" t="s">
        <v>29</v>
      </c>
      <c r="D75" s="65" t="s">
        <v>346</v>
      </c>
      <c r="E75" s="67" t="s">
        <v>347</v>
      </c>
      <c r="F75" s="67" t="s">
        <v>348</v>
      </c>
      <c r="G75" s="67" t="s">
        <v>349</v>
      </c>
      <c r="H75" s="67" t="s">
        <v>350</v>
      </c>
      <c r="I75" s="65" t="s">
        <v>351</v>
      </c>
      <c r="J75" s="67">
        <v>1</v>
      </c>
      <c r="K75" s="23">
        <v>45432</v>
      </c>
      <c r="L75" s="23">
        <v>45641</v>
      </c>
      <c r="M75" s="90">
        <v>30</v>
      </c>
      <c r="N75" s="67">
        <v>0.4</v>
      </c>
      <c r="O75" s="67"/>
      <c r="P75" s="65" t="s">
        <v>352</v>
      </c>
      <c r="Q75" s="91">
        <f t="shared" si="2"/>
        <v>0.4</v>
      </c>
    </row>
    <row r="76" spans="1:17" s="7" customFormat="1" ht="120" x14ac:dyDescent="0.25">
      <c r="A76" s="17">
        <v>66</v>
      </c>
      <c r="B76" s="21" t="str">
        <f t="shared" ref="B76:B108" si="3">_xlfn.CONCAT("FILA_",A76)</f>
        <v>FILA_66</v>
      </c>
      <c r="C76" s="19" t="s">
        <v>29</v>
      </c>
      <c r="D76" s="65" t="s">
        <v>353</v>
      </c>
      <c r="E76" s="67" t="s">
        <v>347</v>
      </c>
      <c r="F76" s="67" t="s">
        <v>348</v>
      </c>
      <c r="G76" s="67" t="s">
        <v>354</v>
      </c>
      <c r="H76" s="67" t="s">
        <v>355</v>
      </c>
      <c r="I76" s="65" t="s">
        <v>356</v>
      </c>
      <c r="J76" s="67">
        <v>1</v>
      </c>
      <c r="K76" s="23">
        <v>45444</v>
      </c>
      <c r="L76" s="23">
        <v>45657</v>
      </c>
      <c r="M76" s="90">
        <v>30</v>
      </c>
      <c r="N76" s="67">
        <v>0</v>
      </c>
      <c r="O76" s="67" t="s">
        <v>68</v>
      </c>
      <c r="P76" s="65" t="s">
        <v>352</v>
      </c>
      <c r="Q76" s="91">
        <f t="shared" ref="Q76:Q109" si="4">+N76/J76</f>
        <v>0</v>
      </c>
    </row>
    <row r="77" spans="1:17" s="7" customFormat="1" ht="135" x14ac:dyDescent="0.25">
      <c r="A77" s="17">
        <v>67</v>
      </c>
      <c r="B77" s="21" t="str">
        <f t="shared" si="3"/>
        <v>FILA_67</v>
      </c>
      <c r="C77" s="19" t="s">
        <v>29</v>
      </c>
      <c r="D77" s="65" t="s">
        <v>357</v>
      </c>
      <c r="E77" s="67" t="s">
        <v>358</v>
      </c>
      <c r="F77" s="67" t="s">
        <v>359</v>
      </c>
      <c r="G77" s="67" t="s">
        <v>360</v>
      </c>
      <c r="H77" s="67" t="s">
        <v>361</v>
      </c>
      <c r="I77" s="65" t="s">
        <v>362</v>
      </c>
      <c r="J77" s="67">
        <v>1</v>
      </c>
      <c r="K77" s="23">
        <v>45432</v>
      </c>
      <c r="L77" s="23">
        <v>45646</v>
      </c>
      <c r="M77" s="90">
        <v>30</v>
      </c>
      <c r="N77" s="67">
        <v>0</v>
      </c>
      <c r="O77" s="67" t="s">
        <v>68</v>
      </c>
      <c r="P77" s="65" t="s">
        <v>352</v>
      </c>
      <c r="Q77" s="91">
        <f t="shared" si="4"/>
        <v>0</v>
      </c>
    </row>
    <row r="78" spans="1:17" s="7" customFormat="1" ht="150" x14ac:dyDescent="0.25">
      <c r="A78" s="17">
        <v>68</v>
      </c>
      <c r="B78" s="21" t="str">
        <f t="shared" si="3"/>
        <v>FILA_68</v>
      </c>
      <c r="C78" s="19" t="s">
        <v>29</v>
      </c>
      <c r="D78" s="65" t="s">
        <v>363</v>
      </c>
      <c r="E78" s="67" t="s">
        <v>364</v>
      </c>
      <c r="F78" s="67" t="s">
        <v>365</v>
      </c>
      <c r="G78" s="67" t="s">
        <v>339</v>
      </c>
      <c r="H78" s="67" t="s">
        <v>340</v>
      </c>
      <c r="I78" s="65" t="s">
        <v>341</v>
      </c>
      <c r="J78" s="67">
        <v>4</v>
      </c>
      <c r="K78" s="23">
        <v>45444</v>
      </c>
      <c r="L78" s="23">
        <v>45657</v>
      </c>
      <c r="M78" s="90">
        <v>30</v>
      </c>
      <c r="N78" s="67">
        <v>0</v>
      </c>
      <c r="O78" s="67" t="s">
        <v>68</v>
      </c>
      <c r="P78" s="65" t="s">
        <v>342</v>
      </c>
      <c r="Q78" s="91">
        <f t="shared" si="4"/>
        <v>0</v>
      </c>
    </row>
    <row r="79" spans="1:17" s="7" customFormat="1" ht="165" x14ac:dyDescent="0.25">
      <c r="A79" s="17">
        <v>69</v>
      </c>
      <c r="B79" s="21" t="str">
        <f t="shared" si="3"/>
        <v>FILA_69</v>
      </c>
      <c r="C79" s="19" t="s">
        <v>29</v>
      </c>
      <c r="D79" s="65" t="s">
        <v>366</v>
      </c>
      <c r="E79" s="67" t="s">
        <v>367</v>
      </c>
      <c r="F79" s="67" t="s">
        <v>368</v>
      </c>
      <c r="G79" s="67" t="s">
        <v>369</v>
      </c>
      <c r="H79" s="67" t="s">
        <v>370</v>
      </c>
      <c r="I79" s="65" t="s">
        <v>371</v>
      </c>
      <c r="J79" s="67">
        <v>2</v>
      </c>
      <c r="K79" s="23">
        <v>45442</v>
      </c>
      <c r="L79" s="23">
        <v>45838</v>
      </c>
      <c r="M79" s="90">
        <v>57</v>
      </c>
      <c r="N79" s="67">
        <v>0</v>
      </c>
      <c r="O79" s="67" t="s">
        <v>372</v>
      </c>
      <c r="P79" s="65" t="s">
        <v>373</v>
      </c>
      <c r="Q79" s="91">
        <f t="shared" si="4"/>
        <v>0</v>
      </c>
    </row>
    <row r="80" spans="1:17" s="7" customFormat="1" ht="180" x14ac:dyDescent="0.25">
      <c r="A80" s="17">
        <v>70</v>
      </c>
      <c r="B80" s="21" t="str">
        <f t="shared" si="3"/>
        <v>FILA_70</v>
      </c>
      <c r="C80" s="19" t="s">
        <v>29</v>
      </c>
      <c r="D80" s="65" t="s">
        <v>374</v>
      </c>
      <c r="E80" s="67" t="s">
        <v>375</v>
      </c>
      <c r="F80" s="67" t="s">
        <v>376</v>
      </c>
      <c r="G80" s="67" t="s">
        <v>377</v>
      </c>
      <c r="H80" s="67" t="s">
        <v>378</v>
      </c>
      <c r="I80" s="65" t="s">
        <v>379</v>
      </c>
      <c r="J80" s="67">
        <v>1</v>
      </c>
      <c r="K80" s="23">
        <v>45444</v>
      </c>
      <c r="L80" s="23">
        <v>45657</v>
      </c>
      <c r="M80" s="90">
        <v>30</v>
      </c>
      <c r="N80" s="67">
        <v>0</v>
      </c>
      <c r="O80" s="67" t="s">
        <v>68</v>
      </c>
      <c r="P80" s="65" t="s">
        <v>352</v>
      </c>
      <c r="Q80" s="91">
        <f t="shared" si="4"/>
        <v>0</v>
      </c>
    </row>
    <row r="81" spans="1:17" s="7" customFormat="1" ht="180" x14ac:dyDescent="0.25">
      <c r="A81" s="17">
        <v>71</v>
      </c>
      <c r="B81" s="21" t="str">
        <f t="shared" si="3"/>
        <v>FILA_71</v>
      </c>
      <c r="C81" s="19" t="s">
        <v>29</v>
      </c>
      <c r="D81" s="65" t="s">
        <v>380</v>
      </c>
      <c r="E81" s="67" t="s">
        <v>375</v>
      </c>
      <c r="F81" s="67" t="s">
        <v>376</v>
      </c>
      <c r="G81" s="67" t="s">
        <v>381</v>
      </c>
      <c r="H81" s="67" t="s">
        <v>382</v>
      </c>
      <c r="I81" s="65" t="s">
        <v>383</v>
      </c>
      <c r="J81" s="67">
        <v>6</v>
      </c>
      <c r="K81" s="23">
        <v>45597</v>
      </c>
      <c r="L81" s="23">
        <v>45672</v>
      </c>
      <c r="M81" s="90">
        <v>30</v>
      </c>
      <c r="N81" s="67">
        <v>0</v>
      </c>
      <c r="O81" s="67" t="s">
        <v>68</v>
      </c>
      <c r="P81" s="65" t="s">
        <v>352</v>
      </c>
      <c r="Q81" s="91">
        <f t="shared" si="4"/>
        <v>0</v>
      </c>
    </row>
    <row r="82" spans="1:17" s="7" customFormat="1" ht="180" x14ac:dyDescent="0.25">
      <c r="A82" s="17">
        <v>72</v>
      </c>
      <c r="B82" s="21" t="str">
        <f t="shared" si="3"/>
        <v>FILA_72</v>
      </c>
      <c r="C82" s="19" t="s">
        <v>29</v>
      </c>
      <c r="D82" s="65" t="s">
        <v>384</v>
      </c>
      <c r="E82" s="67" t="s">
        <v>375</v>
      </c>
      <c r="F82" s="67" t="s">
        <v>376</v>
      </c>
      <c r="G82" s="67" t="s">
        <v>385</v>
      </c>
      <c r="H82" s="67" t="s">
        <v>386</v>
      </c>
      <c r="I82" s="65" t="s">
        <v>387</v>
      </c>
      <c r="J82" s="67">
        <v>1</v>
      </c>
      <c r="K82" s="23">
        <v>45627</v>
      </c>
      <c r="L82" s="23">
        <v>45667</v>
      </c>
      <c r="M82" s="90">
        <v>30</v>
      </c>
      <c r="N82" s="67">
        <v>0</v>
      </c>
      <c r="O82" s="67" t="s">
        <v>68</v>
      </c>
      <c r="P82" s="65" t="s">
        <v>352</v>
      </c>
      <c r="Q82" s="91">
        <f t="shared" si="4"/>
        <v>0</v>
      </c>
    </row>
    <row r="83" spans="1:17" s="7" customFormat="1" ht="180" x14ac:dyDescent="0.25">
      <c r="A83" s="17">
        <v>73</v>
      </c>
      <c r="B83" s="21" t="str">
        <f t="shared" si="3"/>
        <v>FILA_73</v>
      </c>
      <c r="C83" s="19" t="s">
        <v>29</v>
      </c>
      <c r="D83" s="65" t="s">
        <v>388</v>
      </c>
      <c r="E83" s="67" t="s">
        <v>375</v>
      </c>
      <c r="F83" s="67" t="s">
        <v>376</v>
      </c>
      <c r="G83" s="67" t="s">
        <v>385</v>
      </c>
      <c r="H83" s="67" t="s">
        <v>389</v>
      </c>
      <c r="I83" s="65" t="s">
        <v>390</v>
      </c>
      <c r="J83" s="67">
        <v>1</v>
      </c>
      <c r="K83" s="23">
        <v>45627</v>
      </c>
      <c r="L83" s="23">
        <v>45667</v>
      </c>
      <c r="M83" s="90">
        <v>30</v>
      </c>
      <c r="N83" s="67">
        <v>0</v>
      </c>
      <c r="O83" s="67" t="s">
        <v>68</v>
      </c>
      <c r="P83" s="65" t="s">
        <v>352</v>
      </c>
      <c r="Q83" s="91">
        <f t="shared" si="4"/>
        <v>0</v>
      </c>
    </row>
    <row r="84" spans="1:17" s="7" customFormat="1" ht="180" x14ac:dyDescent="0.25">
      <c r="A84" s="17">
        <v>74</v>
      </c>
      <c r="B84" s="21" t="str">
        <f t="shared" si="3"/>
        <v>FILA_74</v>
      </c>
      <c r="C84" s="19" t="s">
        <v>29</v>
      </c>
      <c r="D84" s="65" t="s">
        <v>391</v>
      </c>
      <c r="E84" s="67" t="s">
        <v>392</v>
      </c>
      <c r="F84" s="67" t="s">
        <v>393</v>
      </c>
      <c r="G84" s="67" t="s">
        <v>394</v>
      </c>
      <c r="H84" s="67" t="s">
        <v>395</v>
      </c>
      <c r="I84" s="65" t="s">
        <v>396</v>
      </c>
      <c r="J84" s="67">
        <v>7</v>
      </c>
      <c r="K84" s="23">
        <v>45444</v>
      </c>
      <c r="L84" s="23">
        <v>45656</v>
      </c>
      <c r="M84" s="90">
        <v>30</v>
      </c>
      <c r="N84" s="67">
        <v>5</v>
      </c>
      <c r="O84" s="67" t="s">
        <v>397</v>
      </c>
      <c r="P84" s="65" t="s">
        <v>54</v>
      </c>
      <c r="Q84" s="91">
        <f t="shared" si="4"/>
        <v>0.7142857142857143</v>
      </c>
    </row>
    <row r="85" spans="1:17" s="7" customFormat="1" ht="210" x14ac:dyDescent="0.25">
      <c r="A85" s="17">
        <v>75</v>
      </c>
      <c r="B85" s="21" t="str">
        <f t="shared" si="3"/>
        <v>FILA_75</v>
      </c>
      <c r="C85" s="19" t="s">
        <v>29</v>
      </c>
      <c r="D85" s="65" t="s">
        <v>398</v>
      </c>
      <c r="E85" s="67" t="s">
        <v>399</v>
      </c>
      <c r="F85" s="67" t="s">
        <v>400</v>
      </c>
      <c r="G85" s="67" t="s">
        <v>401</v>
      </c>
      <c r="H85" s="67" t="s">
        <v>402</v>
      </c>
      <c r="I85" s="65" t="s">
        <v>403</v>
      </c>
      <c r="J85" s="67">
        <v>1</v>
      </c>
      <c r="K85" s="23">
        <v>45444</v>
      </c>
      <c r="L85" s="23">
        <v>45657</v>
      </c>
      <c r="M85" s="90">
        <v>30</v>
      </c>
      <c r="N85" s="67">
        <v>0</v>
      </c>
      <c r="O85" s="67" t="s">
        <v>68</v>
      </c>
      <c r="P85" s="65" t="s">
        <v>404</v>
      </c>
      <c r="Q85" s="91">
        <f t="shared" si="4"/>
        <v>0</v>
      </c>
    </row>
    <row r="86" spans="1:17" s="7" customFormat="1" ht="165" x14ac:dyDescent="0.25">
      <c r="A86" s="17">
        <v>76</v>
      </c>
      <c r="B86" s="21" t="str">
        <f t="shared" si="3"/>
        <v>FILA_76</v>
      </c>
      <c r="C86" s="19" t="s">
        <v>29</v>
      </c>
      <c r="D86" s="65" t="s">
        <v>405</v>
      </c>
      <c r="E86" s="67" t="s">
        <v>399</v>
      </c>
      <c r="F86" s="67" t="s">
        <v>400</v>
      </c>
      <c r="G86" s="67" t="s">
        <v>406</v>
      </c>
      <c r="H86" s="67" t="s">
        <v>407</v>
      </c>
      <c r="I86" s="65" t="s">
        <v>408</v>
      </c>
      <c r="J86" s="67">
        <v>1</v>
      </c>
      <c r="K86" s="23">
        <v>45444</v>
      </c>
      <c r="L86" s="23">
        <v>45657</v>
      </c>
      <c r="M86" s="90">
        <v>30</v>
      </c>
      <c r="N86" s="67">
        <v>0</v>
      </c>
      <c r="O86" s="67" t="s">
        <v>68</v>
      </c>
      <c r="P86" s="65" t="s">
        <v>404</v>
      </c>
      <c r="Q86" s="91">
        <f t="shared" si="4"/>
        <v>0</v>
      </c>
    </row>
    <row r="87" spans="1:17" s="7" customFormat="1" ht="135" x14ac:dyDescent="0.25">
      <c r="A87" s="17">
        <v>77</v>
      </c>
      <c r="B87" s="21" t="str">
        <f t="shared" si="3"/>
        <v>FILA_77</v>
      </c>
      <c r="C87" s="19" t="s">
        <v>29</v>
      </c>
      <c r="D87" s="65" t="s">
        <v>409</v>
      </c>
      <c r="E87" s="67" t="s">
        <v>410</v>
      </c>
      <c r="F87" s="67" t="s">
        <v>411</v>
      </c>
      <c r="G87" s="67" t="s">
        <v>412</v>
      </c>
      <c r="H87" s="67" t="s">
        <v>413</v>
      </c>
      <c r="I87" s="65" t="s">
        <v>414</v>
      </c>
      <c r="J87" s="67">
        <v>1</v>
      </c>
      <c r="K87" s="23">
        <v>45444</v>
      </c>
      <c r="L87" s="23">
        <v>45657</v>
      </c>
      <c r="M87" s="90">
        <v>30</v>
      </c>
      <c r="N87" s="67">
        <v>0</v>
      </c>
      <c r="O87" s="67" t="s">
        <v>68</v>
      </c>
      <c r="P87" s="65" t="s">
        <v>404</v>
      </c>
      <c r="Q87" s="91">
        <f t="shared" si="4"/>
        <v>0</v>
      </c>
    </row>
    <row r="88" spans="1:17" s="7" customFormat="1" ht="120" x14ac:dyDescent="0.25">
      <c r="A88" s="17">
        <v>78</v>
      </c>
      <c r="B88" s="21" t="str">
        <f t="shared" si="3"/>
        <v>FILA_78</v>
      </c>
      <c r="C88" s="19" t="s">
        <v>29</v>
      </c>
      <c r="D88" s="65" t="s">
        <v>415</v>
      </c>
      <c r="E88" s="67" t="s">
        <v>410</v>
      </c>
      <c r="F88" s="67" t="s">
        <v>411</v>
      </c>
      <c r="G88" s="67" t="s">
        <v>416</v>
      </c>
      <c r="H88" s="67" t="s">
        <v>417</v>
      </c>
      <c r="I88" s="65" t="s">
        <v>418</v>
      </c>
      <c r="J88" s="67">
        <v>6</v>
      </c>
      <c r="K88" s="23">
        <v>45458</v>
      </c>
      <c r="L88" s="23">
        <v>45657</v>
      </c>
      <c r="M88" s="90">
        <v>28</v>
      </c>
      <c r="N88" s="67">
        <v>0</v>
      </c>
      <c r="O88" s="67" t="s">
        <v>68</v>
      </c>
      <c r="P88" s="65" t="s">
        <v>404</v>
      </c>
      <c r="Q88" s="91">
        <f t="shared" si="4"/>
        <v>0</v>
      </c>
    </row>
    <row r="89" spans="1:17" s="7" customFormat="1" ht="135" x14ac:dyDescent="0.25">
      <c r="A89" s="17">
        <v>79</v>
      </c>
      <c r="B89" s="21" t="str">
        <f t="shared" si="3"/>
        <v>FILA_79</v>
      </c>
      <c r="C89" s="19" t="s">
        <v>29</v>
      </c>
      <c r="D89" s="65" t="s">
        <v>419</v>
      </c>
      <c r="E89" s="67" t="s">
        <v>420</v>
      </c>
      <c r="F89" s="67" t="s">
        <v>421</v>
      </c>
      <c r="G89" s="67" t="s">
        <v>422</v>
      </c>
      <c r="H89" s="67" t="s">
        <v>423</v>
      </c>
      <c r="I89" s="65" t="s">
        <v>351</v>
      </c>
      <c r="J89" s="67">
        <v>1</v>
      </c>
      <c r="K89" s="23">
        <v>45432</v>
      </c>
      <c r="L89" s="23">
        <v>45641</v>
      </c>
      <c r="M89" s="90">
        <v>30</v>
      </c>
      <c r="N89" s="67">
        <v>0</v>
      </c>
      <c r="O89" s="67" t="s">
        <v>68</v>
      </c>
      <c r="P89" s="65" t="s">
        <v>424</v>
      </c>
      <c r="Q89" s="91">
        <f t="shared" si="4"/>
        <v>0</v>
      </c>
    </row>
    <row r="90" spans="1:17" s="7" customFormat="1" ht="180" x14ac:dyDescent="0.25">
      <c r="A90" s="17">
        <v>80</v>
      </c>
      <c r="B90" s="21" t="str">
        <f t="shared" si="3"/>
        <v>FILA_80</v>
      </c>
      <c r="C90" s="19" t="s">
        <v>29</v>
      </c>
      <c r="D90" s="65" t="s">
        <v>425</v>
      </c>
      <c r="E90" s="67" t="s">
        <v>420</v>
      </c>
      <c r="F90" s="67" t="s">
        <v>421</v>
      </c>
      <c r="G90" s="67" t="s">
        <v>426</v>
      </c>
      <c r="H90" s="67" t="s">
        <v>427</v>
      </c>
      <c r="I90" s="65" t="s">
        <v>428</v>
      </c>
      <c r="J90" s="67">
        <v>1</v>
      </c>
      <c r="K90" s="23">
        <v>45444</v>
      </c>
      <c r="L90" s="23">
        <v>45657</v>
      </c>
      <c r="M90" s="90">
        <v>30</v>
      </c>
      <c r="N90" s="67">
        <v>0.4</v>
      </c>
      <c r="O90" s="67" t="s">
        <v>429</v>
      </c>
      <c r="P90" s="65" t="s">
        <v>404</v>
      </c>
      <c r="Q90" s="91">
        <f t="shared" si="4"/>
        <v>0.4</v>
      </c>
    </row>
    <row r="91" spans="1:17" s="7" customFormat="1" ht="150" x14ac:dyDescent="0.25">
      <c r="A91" s="17">
        <v>81</v>
      </c>
      <c r="B91" s="21" t="str">
        <f t="shared" si="3"/>
        <v>FILA_81</v>
      </c>
      <c r="C91" s="19" t="s">
        <v>29</v>
      </c>
      <c r="D91" s="65" t="s">
        <v>430</v>
      </c>
      <c r="E91" s="67" t="s">
        <v>431</v>
      </c>
      <c r="F91" s="67" t="s">
        <v>432</v>
      </c>
      <c r="G91" s="67" t="s">
        <v>433</v>
      </c>
      <c r="H91" s="67" t="s">
        <v>434</v>
      </c>
      <c r="I91" s="65" t="s">
        <v>435</v>
      </c>
      <c r="J91" s="67">
        <v>1</v>
      </c>
      <c r="K91" s="23">
        <v>45444</v>
      </c>
      <c r="L91" s="23">
        <v>45657</v>
      </c>
      <c r="M91" s="90">
        <v>30</v>
      </c>
      <c r="N91" s="67">
        <v>0.5</v>
      </c>
      <c r="O91" s="67" t="s">
        <v>436</v>
      </c>
      <c r="P91" s="65" t="s">
        <v>437</v>
      </c>
      <c r="Q91" s="91">
        <f t="shared" si="4"/>
        <v>0.5</v>
      </c>
    </row>
    <row r="92" spans="1:17" s="7" customFormat="1" ht="150" x14ac:dyDescent="0.25">
      <c r="A92" s="17">
        <v>82</v>
      </c>
      <c r="B92" s="21" t="str">
        <f t="shared" si="3"/>
        <v>FILA_82</v>
      </c>
      <c r="C92" s="19" t="s">
        <v>29</v>
      </c>
      <c r="D92" s="65" t="s">
        <v>438</v>
      </c>
      <c r="E92" s="67" t="s">
        <v>431</v>
      </c>
      <c r="F92" s="67" t="s">
        <v>432</v>
      </c>
      <c r="G92" s="67" t="s">
        <v>439</v>
      </c>
      <c r="H92" s="67" t="s">
        <v>440</v>
      </c>
      <c r="I92" s="65" t="s">
        <v>356</v>
      </c>
      <c r="J92" s="67">
        <v>1</v>
      </c>
      <c r="K92" s="23">
        <v>45444</v>
      </c>
      <c r="L92" s="23">
        <v>45657</v>
      </c>
      <c r="M92" s="90">
        <v>30</v>
      </c>
      <c r="N92" s="67">
        <v>0</v>
      </c>
      <c r="O92" s="67" t="s">
        <v>68</v>
      </c>
      <c r="P92" s="65" t="s">
        <v>437</v>
      </c>
      <c r="Q92" s="91">
        <f t="shared" si="4"/>
        <v>0</v>
      </c>
    </row>
    <row r="93" spans="1:17" s="7" customFormat="1" ht="150" x14ac:dyDescent="0.25">
      <c r="A93" s="17">
        <v>83</v>
      </c>
      <c r="B93" s="21" t="str">
        <f t="shared" si="3"/>
        <v>FILA_83</v>
      </c>
      <c r="C93" s="19" t="s">
        <v>29</v>
      </c>
      <c r="D93" s="65" t="s">
        <v>441</v>
      </c>
      <c r="E93" s="67" t="s">
        <v>442</v>
      </c>
      <c r="F93" s="67" t="s">
        <v>443</v>
      </c>
      <c r="G93" s="67" t="s">
        <v>444</v>
      </c>
      <c r="H93" s="67" t="s">
        <v>445</v>
      </c>
      <c r="I93" s="65" t="s">
        <v>446</v>
      </c>
      <c r="J93" s="67">
        <v>1</v>
      </c>
      <c r="K93" s="23">
        <v>45458</v>
      </c>
      <c r="L93" s="23">
        <v>45657</v>
      </c>
      <c r="M93" s="90">
        <v>28</v>
      </c>
      <c r="N93" s="67">
        <v>0</v>
      </c>
      <c r="O93" s="67" t="s">
        <v>68</v>
      </c>
      <c r="P93" s="65" t="s">
        <v>447</v>
      </c>
      <c r="Q93" s="91">
        <f t="shared" si="4"/>
        <v>0</v>
      </c>
    </row>
    <row r="94" spans="1:17" s="7" customFormat="1" ht="195" x14ac:dyDescent="0.25">
      <c r="A94" s="17">
        <v>84</v>
      </c>
      <c r="B94" s="21" t="str">
        <f t="shared" si="3"/>
        <v>FILA_84</v>
      </c>
      <c r="C94" s="19" t="s">
        <v>29</v>
      </c>
      <c r="D94" s="65" t="s">
        <v>448</v>
      </c>
      <c r="E94" s="67" t="s">
        <v>442</v>
      </c>
      <c r="F94" s="67" t="s">
        <v>443</v>
      </c>
      <c r="G94" s="67" t="s">
        <v>449</v>
      </c>
      <c r="H94" s="67" t="s">
        <v>450</v>
      </c>
      <c r="I94" s="65" t="s">
        <v>371</v>
      </c>
      <c r="J94" s="67">
        <v>1</v>
      </c>
      <c r="K94" s="23">
        <v>45458</v>
      </c>
      <c r="L94" s="23">
        <v>45657</v>
      </c>
      <c r="M94" s="90">
        <v>28</v>
      </c>
      <c r="N94" s="67">
        <v>0</v>
      </c>
      <c r="O94" s="67" t="s">
        <v>68</v>
      </c>
      <c r="P94" s="65" t="s">
        <v>242</v>
      </c>
      <c r="Q94" s="91">
        <f t="shared" si="4"/>
        <v>0</v>
      </c>
    </row>
    <row r="95" spans="1:17" s="7" customFormat="1" ht="150" x14ac:dyDescent="0.25">
      <c r="A95" s="17">
        <v>85</v>
      </c>
      <c r="B95" s="21" t="str">
        <f t="shared" si="3"/>
        <v>FILA_85</v>
      </c>
      <c r="C95" s="19" t="s">
        <v>29</v>
      </c>
      <c r="D95" s="65" t="s">
        <v>451</v>
      </c>
      <c r="E95" s="67" t="s">
        <v>452</v>
      </c>
      <c r="F95" s="67" t="s">
        <v>453</v>
      </c>
      <c r="G95" s="67" t="s">
        <v>454</v>
      </c>
      <c r="H95" s="67" t="s">
        <v>455</v>
      </c>
      <c r="I95" s="65" t="s">
        <v>456</v>
      </c>
      <c r="J95" s="67">
        <v>1</v>
      </c>
      <c r="K95" s="23">
        <v>45458</v>
      </c>
      <c r="L95" s="23">
        <v>45657</v>
      </c>
      <c r="M95" s="90">
        <v>28</v>
      </c>
      <c r="N95" s="67">
        <v>0</v>
      </c>
      <c r="O95" s="67" t="s">
        <v>68</v>
      </c>
      <c r="P95" s="65" t="s">
        <v>242</v>
      </c>
      <c r="Q95" s="91">
        <f t="shared" si="4"/>
        <v>0</v>
      </c>
    </row>
    <row r="96" spans="1:17" s="7" customFormat="1" ht="120" x14ac:dyDescent="0.25">
      <c r="A96" s="17">
        <v>86</v>
      </c>
      <c r="B96" s="21" t="str">
        <f t="shared" si="3"/>
        <v>FILA_86</v>
      </c>
      <c r="C96" s="19" t="s">
        <v>29</v>
      </c>
      <c r="D96" s="65" t="s">
        <v>457</v>
      </c>
      <c r="E96" s="67" t="s">
        <v>458</v>
      </c>
      <c r="F96" s="67" t="s">
        <v>459</v>
      </c>
      <c r="G96" s="67" t="s">
        <v>460</v>
      </c>
      <c r="H96" s="67" t="s">
        <v>461</v>
      </c>
      <c r="I96" s="65" t="s">
        <v>462</v>
      </c>
      <c r="J96" s="67">
        <v>1</v>
      </c>
      <c r="K96" s="23">
        <v>45458</v>
      </c>
      <c r="L96" s="23">
        <v>45504</v>
      </c>
      <c r="M96" s="90">
        <v>7</v>
      </c>
      <c r="N96" s="67">
        <v>0</v>
      </c>
      <c r="O96" s="67" t="s">
        <v>68</v>
      </c>
      <c r="P96" s="65" t="s">
        <v>242</v>
      </c>
      <c r="Q96" s="91">
        <f t="shared" si="4"/>
        <v>0</v>
      </c>
    </row>
    <row r="97" spans="1:17" s="7" customFormat="1" ht="135" x14ac:dyDescent="0.25">
      <c r="A97" s="17">
        <v>87</v>
      </c>
      <c r="B97" s="21" t="str">
        <f t="shared" si="3"/>
        <v>FILA_87</v>
      </c>
      <c r="C97" s="19" t="s">
        <v>29</v>
      </c>
      <c r="D97" s="65" t="s">
        <v>463</v>
      </c>
      <c r="E97" s="67" t="s">
        <v>464</v>
      </c>
      <c r="F97" s="67" t="s">
        <v>465</v>
      </c>
      <c r="G97" s="67" t="s">
        <v>466</v>
      </c>
      <c r="H97" s="67" t="s">
        <v>467</v>
      </c>
      <c r="I97" s="65" t="s">
        <v>462</v>
      </c>
      <c r="J97" s="67">
        <v>1</v>
      </c>
      <c r="K97" s="23">
        <v>45458</v>
      </c>
      <c r="L97" s="23">
        <v>45504</v>
      </c>
      <c r="M97" s="90">
        <v>7</v>
      </c>
      <c r="N97" s="67">
        <v>0</v>
      </c>
      <c r="O97" s="67" t="s">
        <v>68</v>
      </c>
      <c r="P97" s="65" t="s">
        <v>242</v>
      </c>
      <c r="Q97" s="91">
        <f t="shared" si="4"/>
        <v>0</v>
      </c>
    </row>
    <row r="98" spans="1:17" s="7" customFormat="1" ht="165" x14ac:dyDescent="0.25">
      <c r="A98" s="17">
        <v>88</v>
      </c>
      <c r="B98" s="21" t="str">
        <f t="shared" si="3"/>
        <v>FILA_88</v>
      </c>
      <c r="C98" s="19" t="s">
        <v>29</v>
      </c>
      <c r="D98" s="65" t="s">
        <v>468</v>
      </c>
      <c r="E98" s="67" t="s">
        <v>469</v>
      </c>
      <c r="F98" s="67" t="s">
        <v>470</v>
      </c>
      <c r="G98" s="67" t="s">
        <v>471</v>
      </c>
      <c r="H98" s="67" t="s">
        <v>472</v>
      </c>
      <c r="I98" s="65" t="s">
        <v>473</v>
      </c>
      <c r="J98" s="67">
        <v>1</v>
      </c>
      <c r="K98" s="23">
        <v>45474</v>
      </c>
      <c r="L98" s="23">
        <v>45657</v>
      </c>
      <c r="M98" s="90">
        <v>26</v>
      </c>
      <c r="N98" s="67">
        <v>0</v>
      </c>
      <c r="O98" s="67" t="s">
        <v>68</v>
      </c>
      <c r="P98" s="65" t="s">
        <v>242</v>
      </c>
      <c r="Q98" s="91">
        <f t="shared" si="4"/>
        <v>0</v>
      </c>
    </row>
    <row r="350735" spans="1:16" s="4" customFormat="1" x14ac:dyDescent="0.25">
      <c r="A350735" s="1" t="s">
        <v>474</v>
      </c>
      <c r="C350735" s="7"/>
      <c r="E350735" s="1"/>
      <c r="F350735" s="1"/>
      <c r="G350735" s="1"/>
      <c r="H350735" s="1"/>
      <c r="J350735" s="1"/>
      <c r="M350735" s="1"/>
      <c r="N350735" s="92"/>
      <c r="O350735" s="1"/>
      <c r="P350735" s="5"/>
    </row>
    <row r="350736" spans="1:16" s="4" customFormat="1" x14ac:dyDescent="0.25">
      <c r="A350736" s="1" t="s">
        <v>29</v>
      </c>
      <c r="C350736" s="7"/>
      <c r="E350736" s="1"/>
      <c r="F350736" s="1"/>
      <c r="G350736" s="1"/>
      <c r="H350736" s="1"/>
      <c r="J350736" s="1"/>
      <c r="M350736" s="1"/>
      <c r="N350736" s="92"/>
      <c r="O350736" s="1"/>
      <c r="P350736" s="5"/>
    </row>
  </sheetData>
  <mergeCells count="1">
    <mergeCell ref="B8:O8"/>
  </mergeCells>
  <dataValidations count="18">
    <dataValidation type="textLength" allowBlank="1" showInputMessage="1" showErrorMessage="1" errorTitle="Entrada no válida"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G12:H13 G18:G19 G22:G23" xr:uid="{58A7A0BD-FFFF-42A5-B868-FFFFB3835E70}">
      <formula1>0</formula1>
      <formula2>390</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J18:J19 J22:J23 J16 J29:J32" xr:uid="{815FC9C8-7646-4D40-81E0-DE6FFF0D9C62}">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K18:K19 K16 K21:K23 K29:K32 K43:K63" xr:uid="{B1D3952E-ECFF-42D8-B0CB-1343507B628B}">
      <formula1>1900/1/1</formula1>
      <formula2>3000/1/1</formula2>
    </dataValidation>
    <dataValidation type="decimal" allowBlank="1" showInputMessage="1" showErrorMessage="1" errorTitle="Entrada no válida" error="Por favor escriba un número" promptTitle="Escriba un número en esta casilla" prompt=" Registre EN NÚMERO el avance fisico a la fecha de corte del informe, respecto a las cantidades de las unidades de medida. (Únicamente para AVANCE ó SEGUIMIENTO del Plan de Mejoramiento)" sqref="N22:N23 N16" xr:uid="{DAC9224D-236E-4EE0-B02E-79026FB06F28}">
      <formula1>-9223372036854770000</formula1>
      <formula2>9223372036854770000</formula2>
    </dataValidation>
    <dataValidation type="textLength" allowBlank="1" showInputMessage="1" error="Escriba un texto  Maximo 390 Caracteres" promptTitle="Cualquier contenido Maximo 390 Caracteres" prompt=" Registre DE MANERA BREVE las actividades a desarrollar para el cumplimiento de la Acción  de mejoramiento.  Insterte UNA FILA  por ACTIVIDAD. (MÁX. 390 CARACTERES)" sqref="H18:I19 H16" xr:uid="{F452879A-670D-45B8-B87E-96207D9D7542}">
      <formula1>0</formula1>
      <formula2>390</formula2>
    </dataValidation>
    <dataValidation type="textLength" allowBlank="1" showInputMessage="1" error="Escriba un texto  Maximo 390 Caracteres" promptTitle="Cualquier contenido Maximo 390 Caracteres" prompt=" Registre DE MANERA BREVE la Unidad de Medida de la actividad. (Ej.: Informes, jornadas de capacitación, etc.) (MÁX. 390 CARACTERES)" sqref="I16 I21:J21" xr:uid="{9CB5CE88-3C4C-4F67-A4DD-EEBF8BC53C04}">
      <formula1>0</formula1>
      <formula2>390</formula2>
    </dataValidation>
    <dataValidation type="textLength" allowBlank="1" showInputMessage="1" showErrorMessage="1" errorTitle="Entrada no válida"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F22:F23 F15 F29:F32 F42" xr:uid="{0B582AB4-76FB-4F02-9BD0-062A6C58D752}">
      <formula1>0</formula1>
      <formula2>390</formula2>
    </dataValidation>
    <dataValidation type="textLength" allowBlank="1" showInputMessage="1" showErrorMessage="1" errorTitle="Entrada no válida"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D15 D42 D26:D40" xr:uid="{4AF88AFF-B6E9-4DA9-93D9-2EB920FFA337}">
      <formula1>0</formula1>
      <formula2>9</formula2>
    </dataValidation>
    <dataValidation type="textLength" allowBlank="1" showInputMessage="1" showErrorMessage="1" errorTitle="Entrada no válida"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E22:E23 E15 E29:E32 E42" xr:uid="{DEDE7976-E4EB-43FF-8043-877F1289254C}">
      <formula1>0</formula1>
      <formula2>390</formula2>
    </dataValidation>
    <dataValidation type="textLength" allowBlank="1" showInputMessage="1"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G16" xr:uid="{888C831F-0B4B-4E44-8395-F81CEE8164F4}">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O22:O23" xr:uid="{36CA3FB4-B162-45C7-BC78-B633D19EB90D}">
      <formula1>0</formula1>
      <formula2>390</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L22:L23 L29:L32" xr:uid="{1580BC05-4A17-48AD-AF08-54688399F561}">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DE MANERA BREVE la Unidad de Medida de la actividad. (Ej.: Informes, jornadas de capacitación, etc.) (MÁX. 390 CARACTERES)" sqref="I22:I23 I29:I32" xr:uid="{1B7B3C81-9C21-4864-B95D-9AF4D16BD85F}">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H22:H23 H29:H32" xr:uid="{E06BAABF-F31D-4977-B608-BEBCC85B7D63}">
      <formula1>0</formula1>
      <formula2>390</formula2>
    </dataValidation>
    <dataValidation type="textLength" allowBlank="1" showInputMessage="1" error="Escriba un texto  Maximo 390 Caracteres" promptTitle="Cualquier contenido Maximo 390 Caracteres" prompt=" Registre aspectos importantes a considerar. (MÁX. 390 CARACTERES)" sqref="O16:O17" xr:uid="{3922D9F7-5FA5-4DD3-A19F-9D6BD49BA116}">
      <formula1>0</formula1>
      <formula2>390</formula2>
    </dataValidation>
    <dataValidation type="textLength" allowBlank="1" showInputMessage="1"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F16:F19" xr:uid="{524D6F5F-4384-4EBF-90E7-2AF3EF678177}">
      <formula1>0</formula1>
      <formula2>390</formula2>
    </dataValidation>
    <dataValidation type="textLength" allowBlank="1" showInputMessage="1"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E16:E19" xr:uid="{70DB84D0-0004-4C67-927A-0B3B4CB01A00}">
      <formula1>0</formula1>
      <formula2>390</formula2>
    </dataValidation>
    <dataValidation type="textLength" allowBlank="1" showInputMessage="1"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D16:D19" xr:uid="{4CADEE4E-1B7D-4456-B45D-55280B3AE056}">
      <formula1>0</formula1>
      <formula2>9</formula2>
    </dataValidation>
  </dataValidation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Seguimiento PM Jun 2024 vigente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Rosario del Pilar Ramos Diaz</dc:creator>
  <cp:lastModifiedBy>Rosario del Pilar Ramos Diaz</cp:lastModifiedBy>
  <dcterms:created xsi:type="dcterms:W3CDTF">2024-07-22T18:52:53Z</dcterms:created>
  <dcterms:modified xsi:type="dcterms:W3CDTF">2024-07-22T18:55:54Z</dcterms:modified>
</cp:coreProperties>
</file>