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autoCompressPictures="0" defaultThemeVersion="124226"/>
  <mc:AlternateContent xmlns:mc="http://schemas.openxmlformats.org/markup-compatibility/2006">
    <mc:Choice Requires="x15">
      <x15ac:absPath xmlns:x15ac="http://schemas.microsoft.com/office/spreadsheetml/2010/11/ac" url="Z:\PAA\11. PLAN ANUAL DE ADQUISICIONES 2023\03. Publicaciones en la WEB\"/>
    </mc:Choice>
  </mc:AlternateContent>
  <xr:revisionPtr revIDLastSave="0" documentId="13_ncr:1_{25F84231-ACB2-498F-A017-506C5321962D}"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3" i="10" l="1"/>
  <c r="I252" i="10"/>
  <c r="I251" i="10"/>
  <c r="I250" i="10"/>
  <c r="I249" i="10"/>
  <c r="I248" i="10"/>
  <c r="I247" i="10"/>
  <c r="I246" i="10"/>
  <c r="I245" i="10"/>
  <c r="I244" i="10"/>
  <c r="I243" i="10"/>
  <c r="I242" i="10"/>
  <c r="I241" i="10"/>
  <c r="I238" i="10"/>
  <c r="I237" i="10"/>
  <c r="I229" i="10"/>
  <c r="J228" i="10"/>
  <c r="J227" i="10"/>
  <c r="J226" i="10"/>
  <c r="J225" i="10"/>
  <c r="J224" i="10"/>
  <c r="J223" i="10"/>
  <c r="J222" i="10"/>
  <c r="I216" i="10"/>
  <c r="I193" i="10"/>
  <c r="I175" i="10"/>
  <c r="I174" i="10"/>
  <c r="I172" i="10"/>
  <c r="I170" i="10"/>
  <c r="I169" i="10"/>
  <c r="I168" i="10"/>
  <c r="I167" i="10"/>
  <c r="I166" i="10"/>
  <c r="I165" i="10"/>
  <c r="I160" i="10"/>
  <c r="I159" i="10"/>
  <c r="I158" i="10"/>
  <c r="I157" i="10"/>
  <c r="I156" i="10"/>
  <c r="I155" i="10"/>
  <c r="I154" i="10"/>
  <c r="I151" i="10"/>
  <c r="I150" i="10"/>
  <c r="I149" i="10"/>
  <c r="I148" i="10"/>
  <c r="I147" i="10"/>
  <c r="I145" i="10"/>
  <c r="I139" i="10"/>
  <c r="I138" i="10"/>
  <c r="I135" i="10"/>
  <c r="I134" i="10"/>
  <c r="I104" i="10"/>
  <c r="I103" i="10"/>
  <c r="I78" i="10"/>
  <c r="J75" i="10"/>
  <c r="I75" i="10"/>
  <c r="J74" i="10"/>
  <c r="I74" i="10"/>
  <c r="J70" i="10"/>
  <c r="I70" i="10"/>
  <c r="J69" i="10"/>
  <c r="I69" i="10"/>
  <c r="J68" i="10"/>
  <c r="I68" i="10"/>
  <c r="J67" i="10"/>
  <c r="I67" i="10"/>
  <c r="J66" i="10"/>
  <c r="I66" i="10"/>
  <c r="J65" i="10"/>
  <c r="I65" i="10"/>
  <c r="J54" i="10"/>
  <c r="I54" i="10"/>
  <c r="J52" i="10"/>
  <c r="I52" i="10"/>
  <c r="J51" i="10"/>
  <c r="I51" i="10"/>
  <c r="I50" i="10"/>
  <c r="I44" i="10"/>
  <c r="I41" i="10"/>
  <c r="I37" i="10"/>
  <c r="I36" i="10"/>
  <c r="J27" i="10"/>
  <c r="I27" i="10"/>
  <c r="J26" i="10"/>
  <c r="I26" i="10"/>
  <c r="J25" i="10"/>
  <c r="I25" i="10"/>
  <c r="I20" i="10"/>
  <c r="J20" i="10" s="1"/>
  <c r="I19" i="10"/>
  <c r="J19" i="10" s="1"/>
  <c r="I18" i="10"/>
  <c r="J18" i="10" s="1"/>
  <c r="C11" i="10" l="1"/>
</calcChain>
</file>

<file path=xl/sharedStrings.xml><?xml version="1.0" encoding="utf-8"?>
<sst xmlns="http://schemas.openxmlformats.org/spreadsheetml/2006/main" count="7230" uniqueCount="695">
  <si>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</si>
  <si>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</si>
  <si>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</si>
  <si>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</si>
  <si>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</si>
  <si>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</si>
  <si>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</si>
  <si>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</si>
  <si>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</si>
  <si>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</si>
  <si>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</si>
  <si>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</si>
  <si>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</si>
  <si>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</si>
  <si>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</si>
  <si>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</si>
  <si>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</si>
  <si>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</si>
  <si>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</si>
  <si>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</si>
  <si>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</si>
  <si>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</si>
  <si>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</si>
  <si>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</si>
  <si>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</si>
  <si>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</si>
  <si>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</si>
  <si>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</si>
  <si>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</si>
  <si>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</si>
  <si>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</si>
  <si>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</si>
  <si>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</si>
  <si>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</si>
  <si>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</si>
  <si>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</si>
  <si>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</si>
  <si>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</si>
  <si>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</si>
  <si>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</si>
  <si>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</si>
  <si>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</si>
  <si>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</si>
  <si>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</si>
  <si>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Recursos Propios
(Inversión)</t>
  </si>
  <si>
    <t>Contratación directa</t>
  </si>
  <si>
    <t>NO</t>
  </si>
  <si>
    <t>Contratación Directa</t>
  </si>
  <si>
    <t>43231507
43233004</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</si>
  <si>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</si>
  <si>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</si>
  <si>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</si>
  <si>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</si>
  <si>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</si>
  <si>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1. Prestación de servicios profesionales especializados en asesoría legal y transformación cultural de la VAF.</t>
  </si>
  <si>
    <t>2. Prestación de servicios profesionales especializados en apoyo legal para el grupo administrativo y financiero</t>
  </si>
  <si>
    <t>3. Prestación de servicios profesionales de apoyo a la gestión administrativa de la vicepresidencia Administrativa Financiera</t>
  </si>
  <si>
    <t>5. Prestación de servicios profesionales jurídicos  para la gestión de las  actuaciones disciplinarias a la Vicepresidencia Administrativa y Financiera para el apoyo a Control Interno Disciplinario</t>
  </si>
  <si>
    <t>7. Prestación de servicios profesionales de apoyo a la Vicepresidencia Administrativa y Financiera para la preparación y elaboración de estudios, políticas y planes de Participación Ciudadana de acuerdo con la orientación estratégica de la entidad en el marco de sus actividades administrativas y misionales.</t>
  </si>
  <si>
    <t>8. Prestación de servicios profesionales especializados para el apoyo a la administración del Sistema de Gestión Integral y de Control de la Agencia Nacional de Hidrocarburos</t>
  </si>
  <si>
    <t>9. Prestación de servicios profesionales especializados para el apoyo al seguimiento del Modelo Integrado de Planeación y Gestión - MIPG de la Agencia Nacional de Hidrocarburos</t>
  </si>
  <si>
    <t>10. Prestación de servicios profesionales especializados para el apoyo al seguimiento de la planeación estratégica de la entidad y de los indicadores de procesos de la Agencia Nacional de Hidrocarburos</t>
  </si>
  <si>
    <t>11. Prestación de servicios profesionales para el apoyo al desarrollo del sistema de Gestión y seguridad en el trabajo, en especial  la gestión del Riesgo psicosocial, asi como el apoyo en la implementacióm de la poilitica de Equidad de Genero y demas actividades quede esta se desprendan.</t>
  </si>
  <si>
    <t>12. Prestación de servicios profesionales especializados tendiendes a garantizar la provisión de empleos mediante encargo; seguimiento y actualización del aplicativo SIGEP II de la planta de personal, y demás actividades que garanticen el cumplimiento de los objetivos al interior del grupo de Talento Humano</t>
  </si>
  <si>
    <t>13. Prestación de servicios profesionales especializados para la implementación de las estrategías para el cumplimiento del Sistema de Gestión de Seguridad y Salud en el Trabajo en la Agencia Nacional de Hidrocarburos - ANH.</t>
  </si>
  <si>
    <t>14. Prestación de servicios profesionales especializados al interior del Grupo Interno de Talento Humano; tendiente a garantizar la administración de personal y apoyo al Plan Estratégico de Talento Humano de la ANH.</t>
  </si>
  <si>
    <t>16. Prestación de servicios profesionales para el apoyo al proceso de nómina de la Agencia Nacional de Hidrocarburos</t>
  </si>
  <si>
    <t>17. Prestación de servicios profesionales administrativos y financieros de apoyo a la gestión, para cubrir las actividades de presupuesto, contabilidad, informes a entes de control y derechos de petición</t>
  </si>
  <si>
    <t>18. Prestación de servicios profesionales especializados administrativos y financieros de apoyo a la gestión, para cubrir las actividades de presupuesto, informes a entes de control y derechos de petición</t>
  </si>
  <si>
    <t>19. Prestación de servicios profesionales especializados administrativos y financieros de apoyo a la gestión, para cubrir las actividades de contabilidad, informes a entes de control y derechos de petición</t>
  </si>
  <si>
    <t>20. Prestación de servicios profesionales administrativos y financieros de apoyo a la gestión, para cubrir las actividades de contabilidad, informes a entes de control y derechos de petición</t>
  </si>
  <si>
    <t>21. Prestación de servicios profesionales administrativos y financieros de apoyo a la gestión, para cubrir las actividades de presupuesto, contabilidad, informes a entes de control y derechos de petición</t>
  </si>
  <si>
    <t>22. Presatación de servicios profesionales especializados administrativos y financieros de apoyo a la gestión, para cubrir las actividades de presupuesto, contabilidad, informes a entes de control y derechos de petición</t>
  </si>
  <si>
    <t>23. Prestación de servicios profesionales administrativos y financieros de apoyo a la gestión, para cubrir las actividades de contabilidad, facturación y pagos generales, soporte a la gestión administrativa de nómina, informes a entes de control y derechos de petición</t>
  </si>
  <si>
    <t>24. Prestación de servicios profesionales especializados administrativos y financieros de apoyo a la gestión, para cubrir las actividades de presupuesto, contabilidad, informes a entes de control y derechos de petición</t>
  </si>
  <si>
    <t>25. Prestación de servicios profesionales especializados administrativos y financieros de apoyo a la gestión, para cubrir las actividades de presupuesto, contabilidad</t>
  </si>
  <si>
    <t>26. Prestación de servicios profesionales especializados administrativos y financieros de apoyo a la gestión, para cubrir las actividades de presupuesto, contabilidad, impuestos, informes a entes de control y derechos de petición</t>
  </si>
  <si>
    <t>27. Prestación de servicios profesionales especializados administrativos y financieros de apoyo a la gestión, para cubrir el área  de impuestos, informes a entes de control y derechos de petición</t>
  </si>
  <si>
    <t>28. Prestación de servicios profesionales administrativos y financieros de apoyo a la gestión, para cubrir las actividades de y pagos generales, alistamiento de Garantías, respuesta requerimientos de Terceros.</t>
  </si>
  <si>
    <t>29. Prestación de servicios técnicos de apoyo a la gestión, para cubrir las actividades de contabilidad, y pagos generales.</t>
  </si>
  <si>
    <t>30. Prestación de servicios técnicos de apoyo a la gestión, para cubrir las actividades de contabilidad, Ingresos y respuesta a Terceros.</t>
  </si>
  <si>
    <t>31. Prestación de servicios técnicos de apoyo a la gestión, para cubrir las actividades de contabilidad, Ingresos y respuesta a Terceros.</t>
  </si>
  <si>
    <t>32. Prestación de servicios profesionales administrativos y financieros de apoyo a la gestión, para cubrir las actividades de presupuesto, contabilidad, facturación, informes a entes de control y derechos de petición</t>
  </si>
  <si>
    <t>33. Prestación de servicios profesionales de asesoria Financiera y Jurídica en la estructuración de procesos contractuales y atención de los mismos</t>
  </si>
  <si>
    <t>34. Prestación de Servicios técnicos de apoyo a la gestión asistencial, logístico y operativo para la Vicepresidencia Administrativa y Financiera.</t>
  </si>
  <si>
    <t>37. Prestación de Servicios Profesionasles de apoyo a la gestión asistencial, logístico y operativo para la Vicepresidencia de Promoción y Asignación de Áreas.</t>
  </si>
  <si>
    <t>38. Prestación de servicios profesionales especializados de apoyo a la Vicepresidencia Técnica en el afianzamiento del Sistema de Información Geográfico, así como en el aseguramiento y manejo de la base de datos técnica de sísmica, de pozos y del software petrotécnico para los procesos de evaluación de áreas de la ANH.</t>
  </si>
  <si>
    <t>39. Prestación de servicios profesionales especializados de apoyo a la Vicepresidencia Técnica en la verificación y actualización de la base de datos técnica, verificación de cumplimiento de requisitos técnicos de los productos recibidos a través de los proyectos de inversión.</t>
  </si>
  <si>
    <t>40. Prestación de servicios profesionales especializados para la formulación de planes estratégicos de inversión,  y seguimiento financiero a los contratos y convenios de inversión a la Vicepresidencia Técnica.</t>
  </si>
  <si>
    <t>41. Prestación de servicios profesionales especializados de apoyo a la Vicepresidencia Técnica para la ejecución, seguimiento y fortalecimiento en el marco de los contratos y convenios de Gestión del Conocimiento asignados del proyecto de inversión.</t>
  </si>
  <si>
    <t>42. Prestación de servicios profesionales especializados para a la Vicepresidencia Técnica en la emisión de conceptos de geología relacionados con la delimitación de los yacimientos en evaluación o en producción.</t>
  </si>
  <si>
    <t>43.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t>
  </si>
  <si>
    <t>44.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 y de los registros para el seguimiento de la expedición y actualización de las resoluciones de ubicación territorial de yacimientos.</t>
  </si>
  <si>
    <t>45.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t>
  </si>
  <si>
    <t>46.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t>
  </si>
  <si>
    <t>47. Prestación de servicios profesionales especializados para a la Vicepresidencia Técnica en la emisión de conceptos de geología y geofísica relacionados con la delimitación de los yacimientos en evaluación o en producción y apoyo en el levantamiento de requerimientos de los desarrollos tecnológicos con componente espacial.</t>
  </si>
  <si>
    <t>48. Prestación de servicios profesionales especializados para el apoyo a la Vicepresidencia de Promoción y Asignación de Áreas.</t>
  </si>
  <si>
    <t>49. Prestación de servicios profesionales especializados para el apoyo a la Vicepresidencia de Promoción y Asignación de Áreas.</t>
  </si>
  <si>
    <t>50. Prestación de servicios profesionales especializados para el apoyo a la Vicepresidencia de Promoción y Asignación de Áreas.</t>
  </si>
  <si>
    <t>51. Prestación de servicios profesionales especializados para el apoyo a la Vicepresidencia de Promoción y Asignación de Áreas.</t>
  </si>
  <si>
    <t>52. Prestación de servicios profesionales especializados para el apoyo a la Vicepresidencia de Promoción y Asignación de Áreas.</t>
  </si>
  <si>
    <t>53. Prestación de servicios profesionales especializados para el apoyo a la Vicepresidencia de Promoción y Asignación de Áreas.</t>
  </si>
  <si>
    <t>54. Prestación de servicios profesionales especializados para el apoyo a la Vicepresidencia de Promoción y Asignación de Áreas.</t>
  </si>
  <si>
    <t>55. Prestación de servicios profesionales especializados para el apoyo a la Vicepresidencia de Promoción y Asignación de Áreas.</t>
  </si>
  <si>
    <t>56. Prestación de servicios profesionales especializados para el apoyo a la Vicepresidencia de Promoción y Asignación de Áreas.</t>
  </si>
  <si>
    <t>57. Prestación de servicios profesionales para el apoyo a la Vicepresidencia de Promoción y Asignación de Áreas.</t>
  </si>
  <si>
    <t>58. Prestación de servicios profesionales para el apoyo a la Vicepresidencia de Promoción y Asignación de Áreas.</t>
  </si>
  <si>
    <t>59. Prestación de servicios profesionales para el apoyo a la Vicepresidencia de Promoción y Asignación de Áreas.</t>
  </si>
  <si>
    <t xml:space="preserve">60. Prestación de servicios de apoyo a la gestión, asistencial, logístico y operativo para el apoyo a la Vicepresidencia de Promoción y Asignación de Áreas </t>
  </si>
  <si>
    <t>61. Prestación de Servicios Profesionales Especializados para el apoyo en la gestión administrativa de la Vicepresidencia de Contratos de Hidrocarburos</t>
  </si>
  <si>
    <t>62. Prestación de Servicios Profesionales Especializados para el apoyo en la gestión de fiscalización a las actividades de exploración y producción de hidrocarburos</t>
  </si>
  <si>
    <t>63. Prestación de Servicios Profesionales Especializados para el apoyo en la gestión de fiscalización a las actividades de exploración y producción de hidrocarburos</t>
  </si>
  <si>
    <t>64. Prestación de Servicios Profesionales Especializados para el apoyo en la gestión de fiscalización a las actividades de exploración y producción de hidrocarburos</t>
  </si>
  <si>
    <t>65. Prestación de Servicios Profesionales Especializados para el apoyo en la gestión de fiscalización a las actividades de exploración y producción de hidrocarburos</t>
  </si>
  <si>
    <t>66. Prestación de Servicios Profesionales Especializados para el apoyo en la gestión de fiscalización a las actividades de exploración y producción de hidrocarburos</t>
  </si>
  <si>
    <t>67. Prestación de Servicios Profesionales Especializados para el apoyo en la gestión de fiscalización a las actividades de exploración y producción de hidrocarburos</t>
  </si>
  <si>
    <t>68. Prestación de Servicios Profesionales Especializados para el apoyo en la gestión de fiscalización a las actividades de exploración y producción de hidrocarburos</t>
  </si>
  <si>
    <t>69. Prestación de Servicios Profesionales Especializados para el apoyo en la gestión de fiscalización a las actividades de exploración y producción de hidrocarburos</t>
  </si>
  <si>
    <t>70. Prestación de Servicios Profesionales Especializados para el apoyo en la gestión de fiscalización a las actividades de exploración y producción de hidrocarburos</t>
  </si>
  <si>
    <t>71. Prestación de servicios profesionales especializados para el apoyo en la gestión de trámites derivados de la administración de los contratos de exploración y producción de hidrocarburos</t>
  </si>
  <si>
    <t>72. Prestación de servicios profesionales especializados para el apoyo en la gestión de trámites derivados de la administración de los contratos de exploración y producción de hidrocarburos</t>
  </si>
  <si>
    <t>73. Prestación de servicios profesionales especializados para el apoyo en la gestión de trámites derivados de la administración de los contratos de exploración y producción de hidrocarburos</t>
  </si>
  <si>
    <t>75. Prestación de servicios profesionales especializados para el apoyo en la gestión de trámites derivados de la administración de los contratos de exploración y producción de hidrocarburos</t>
  </si>
  <si>
    <t>76. Prestación de servicios profesionales especializados para el apoyo en la gestión de verificación de instrumentos y documentos financieros asociados a los contratos de exploración y producción de hidrocarburos</t>
  </si>
  <si>
    <t>77. Prestación de servicios profesionales especializados para el apoyo en la gestión de verificación de instrumentos y documentos financieros asociados a los contratos de exploración y producción de hidrocarburos</t>
  </si>
  <si>
    <t>78. Prestación de servicios profesionales para el apoyo en la gestión de verificación de instrumentos y documentos financieros asociados a los contratos de exploración y producción de hidrocarburos</t>
  </si>
  <si>
    <t>79. Prestación de Servicios Profesionales Especializados para el apoyo en la gestión de fiscalización a las actividades de exploración y producción de hidrocarburos</t>
  </si>
  <si>
    <t>80. Prestación de Servicios Profesionales Especializados para el apoyo en la gestión de fiscalización a las actividades de exploración y producción de hidrocarburos</t>
  </si>
  <si>
    <t>81. Prestación de Servicios Profesionales Especializados para el apoyo en la gestión de fiscalización a las actividades de exploración y producción de hidrocarburos</t>
  </si>
  <si>
    <t>82. Prestación de Servicios Profesionales Especializados para el apoyo en la gestión de fiscalización a las actividades de exploración y producción de hidrocarburos</t>
  </si>
  <si>
    <t>83. Prestación de Servicios Profesionales Especializados para el apoyo en la gestión de fiscalización a las actividades de exploración y producción de hidrocarburos</t>
  </si>
  <si>
    <t>84. Prestación de Servicios Profesionales Especializados para el apoyo en la gestión de fiscalización a las actividades de exploración y producción de hidrocarburos</t>
  </si>
  <si>
    <t>85. Prestación de Servicios Profesionales Especializados para el apoyo en la gestión de fiscalización a las actividades de exploración y producción de hidrocarburos</t>
  </si>
  <si>
    <t>86. Prestación de Servicios Profesionales para el apoyo en la gestión de fiscalización a las actividades de exploración y producción de hidrocarburos</t>
  </si>
  <si>
    <t>87. Prestación de Servicios Profesionales para el apoyo en la gestión de fiscalización a las actividades de exploración y producción de hidrocarburos</t>
  </si>
  <si>
    <t>88. Prestación de servicios profesionales especializados para el apoyo en la gestión de trámites derivados de la administración de los contratos de exploración y producción de hidrocarburos</t>
  </si>
  <si>
    <t>89. Prestación de servicios profesionales especializados para el apoyo en la gestión de trámites derivados de la administración de los contratos de exploración y producción de hidrocarburos</t>
  </si>
  <si>
    <t>90. Prestación de servicios profesionales especializados para el apoyo en la gestión de trámites derivados de la administración de los contratos de exploración y producción de hidrocarburos</t>
  </si>
  <si>
    <t>91. Prestación de servicios profesionales especializados para el apoyo en la gestión de trámites derivados de la administración de los contratos de exploración y producción de hidrocarburos</t>
  </si>
  <si>
    <t>92. Prestación de servicios profesionales especializados para el apoyo en la gestión de trámites derivados de la administración de los contratos de exploración y producción de hidrocarburos</t>
  </si>
  <si>
    <t>93. Prestación de servicios profesionales especializados para el apoyo en la gestión de trámites e información derivada de la administración de los contratos de exploración y producción de hidrocarburos</t>
  </si>
  <si>
    <t>94. Prestación de servicios profesionales especializados para el apoyo en la gestión de verificación de instrumentos y documentos financieros asociados a los contratos de exploración y producción de hidrocarburos</t>
  </si>
  <si>
    <t>95. Prestación de servicios profesionales especializados para el apoyo en la gestión de verificación de instrumentos y documentos financieros asociados a los contratos de exploración y producción de hidrocarburos</t>
  </si>
  <si>
    <t>96. Prestación de servicios profesionales a la vicepresidencia de contratos de hidrocarburos en el seguimiento y gestión al cumplimiento de las obligaciones sociales y/o ambientales y a cargo de las operadoras en los contratos de hidrocarburos</t>
  </si>
  <si>
    <t>97. Prestación de servicios profesionales a la vicepresidencia de contratos de hidrocarburos en el seguimiento y gestión al cumplimiento de las obligaciones sociales y/o ambientales y a cargo de las operadoras en los contratos de hidrocarburos</t>
  </si>
  <si>
    <t>98. Prestación de servicios profesionales a la vicepresidencia de contratos de hidrocarburos en el seguimiento y gestión al cumplimiento de las obligaciones sociales y/o ambientales y a cargo de las operadoras en los contratos de hidrocarburos</t>
  </si>
  <si>
    <t>99. Prestación de servicios profesionales a la vicepresidencia de contratos de hidrocarburos en el seguimiento y gestión al cumplimiento de las obligaciones sociales y/o ambientales y a cargo de las operadoras en los contratos de hidrocarburos</t>
  </si>
  <si>
    <t>100. Prestación de servicios profesionales a la vicepresidencia de contratos de hidrocarburos para definir la revisión en el seguimiento y gestión del cumplimiento de las obligaciones sociales y/o ambientales y a cargo de las operadoras en los contratos de hidrocarburos</t>
  </si>
  <si>
    <t>101. Prestación de servicios profesionales a la vicepresidencia de contratos de hidrocarburos en el seguimiento y gestión al cumplimiento de las obligaciones sociales y/o ambientales y a cargo de las operadoras en los contratos de hidrocarburos</t>
  </si>
  <si>
    <t>102. Prestación de servicios profesionales a la vicepresidencia de contratos de hidrocarburos en el seguimiento y gestión al cumplimiento de las obligaciones sociales y/o ambientales y a cargo de las operadoras en los contratos de hidrocarburos</t>
  </si>
  <si>
    <t>103. Prestación de servicios profesionales a la vicepresidencia de contratos de hidrocarburos en el seguimiento y gestión al cumplimiento de las obligaciones sociales y/o ambientales y a cargo de las operadoras en los contratos de hidrocarburos</t>
  </si>
  <si>
    <t>104. Prestación de servicios profesionales a la vicepresidencia de contratos de hidrocarburos en el seguimiento y gestión al cumplimiento de las obligaciones sociales y/o ambientales y a cargo de las operadoras en los contratos de hidrocarburos</t>
  </si>
  <si>
    <t>105. Prestación de Servicios Profesionales Especializados para el apoyo en la gestión socio ambiental de fiscalización a las actividades de exploración y producción de hidrocarburos</t>
  </si>
  <si>
    <t>106. Prestación de Servicios Profesionales Especializados para el apoyo en la gestión socio ambiental de fiscalización a las actividades de exploración y producción de hidrocarburos</t>
  </si>
  <si>
    <t>107.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</si>
  <si>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</si>
  <si>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109.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</si>
  <si>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110.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</si>
  <si>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111.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</si>
  <si>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112. Prestación de servicios profesionales a la vicepresidencia de contratos de hidrocarburos en la gestión ambiental y territorial de los contratos de hidrocarburos</t>
  </si>
  <si>
    <t>113. Prestación de servicios profesionales a la vicepresidencia de contratos de hidrocarburos en la gestión ambiental y territorial de los contratos de hidrocarburos</t>
  </si>
  <si>
    <t>114. Prestación de servicios profesionales a la vicepresidencia de contratos de hidrocarburos en la gestión ambiental y territorial de los contratos de hidrocarburos</t>
  </si>
  <si>
    <t>115. Prestación de servicios profesionales a la vicepresidencia de contratos de hidrocarburos en la gestión ambiental y territorial de los contratos de hidrocarburos</t>
  </si>
  <si>
    <t>116. Prestación de servicios profesionales a la vicepresidencia de contratos de hidrocarburos en la gestión ambiental y territorial de los contratos de hidrocarburos</t>
  </si>
  <si>
    <t>117.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</si>
  <si>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118.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</si>
  <si>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119. Prestación de servicios profesionales especializados para el apoyo legal en la gestión de socioambiental asociada a los contratos de exploración y producción de hidrocarburos</t>
  </si>
  <si>
    <t>120. Prestación de servicios profesionales especializados para el apoyo legal en la gestión de socioambiental asociada a los contratos de exploración y producción de hidrocarburos</t>
  </si>
  <si>
    <t>121. Prestación de servicios profesionales para el apoyo legal en la gestión de socioambiental asociada a los contratos de exploración y producción de hidrocarburos</t>
  </si>
  <si>
    <t>122. Prestación de servicios profesionales para el apoyo legal en la gestión de socioambiental asociada a los contratos de exploración y producción de hidrocarburos</t>
  </si>
  <si>
    <t>123. Prestación de servicios profesionales especializados para apoyar y asesorar la formulación y seguimiento del proyecto de Inversión socio ambiental, así como el apoyo a la Gestión ambiental y social en el territorio</t>
  </si>
  <si>
    <t>124. Prestación de servicios profesionales especializados para asesorar y apoyar la Estrategia Territorial de Hidrocarburos, así como el seguimiento a los convenios de fortalecimiento suscritos con las entidades y la gestión de los temas sociales y estratégicos de interés para la entidad</t>
  </si>
  <si>
    <t>125. Prestación de servicios para el apoyo asistencial, logístico y operativo de la gestión socioambiental asociada a los contratos de exploración y producción de hidrocarburos</t>
  </si>
  <si>
    <t>126. Prestación de servicios profesionales especializados para el apoyo al Sistema Integral de Gestión e información de la administración de los contratos de exploración y producción de hidrocarburos</t>
  </si>
  <si>
    <t xml:space="preserve">127. Prestación de servicios de apoyo a la gestión en  las etapas contractuales de los procesos y proyectos de TI, así como en los trámites operativos de la Oficina de Tecnologías de la Información </t>
  </si>
  <si>
    <t>128. Prestación de Servicios Profesionales especializados para la gestión de soporte de TI y estructuración de proyectos de la Oficina de Tecnologías de la Información</t>
  </si>
  <si>
    <t>129. Prestación de Servicios de apoyo a la gestión para el soporte de TI que brinda la Oficina de Tecnologías de la Información a los usuarios de la ANH</t>
  </si>
  <si>
    <t>130. Prestación de Servicios profesionales para el soporte de TI que brinda la Oficina de Tecnologías de la Información a los usuarios internos de la ANH</t>
  </si>
  <si>
    <t>131. Prestación de Servicios Profesionales Especializados para la asesoría en la gestión y mantenimiento de los servicios de la infraestructura tecnológica de procesamiento, hiperconvergencia, almacenamiento, nube y resplado de la ANH.</t>
  </si>
  <si>
    <t>132. Prestación de Servicios Profesionales Especializados para la asesoría en la gestión y operación de los servicios de infraestructura de seguridad de la información  de la ANH.</t>
  </si>
  <si>
    <t>133. Prestación de Servicios Profesionales Especializados para el desarrollo e implementación de funcionalidades y sistemas como parte de la automatización de procesos de la ANH</t>
  </si>
  <si>
    <t>134. Prestación de Servicios Profesionales Especializados para el desarrollo e implementación de funcionalidades y sistemas como parte de la automatización de procesos de la ANH</t>
  </si>
  <si>
    <t>135. Prestación de Servicios Profesionales Especializados para el desarrollo e implementación de funcionalidades y sistemas como parte de la automatización de procesos de la ANH</t>
  </si>
  <si>
    <t>136. Prestación de Servicios Profesionales Especializados para el desarrollo e implementación de funcionalidades y sistemas como parte de la automatización de procesos de la ANH</t>
  </si>
  <si>
    <t>137. Prestación de Servicios Profesionales Especializados para el desarrollo e implementación de funcionalidades y sistemas como parte de la automatización de procesos de la ANH</t>
  </si>
  <si>
    <t>138. Prestación de Servicios Profesionales Especializados para el seguimiento a los desarrollos in house en las etapas de análisis, pruebas y producción.</t>
  </si>
  <si>
    <t>139. Prestación de Servicios Profesionales Especializados para el desarrollo e implementación de funcionalidades y sistemas como parte de la automatización de procesos de la ANH</t>
  </si>
  <si>
    <t>140. Prestación de Servicios Profesionales Especializados para el desarrollo e implementación de funcionalidades y sistemas como parte de la automatización de procesos de la ANH</t>
  </si>
  <si>
    <t>141. Prestación de Servicios Profesionales Especializados para el desarrollo e implementación de funcionalidades y sistemas como parte de la automatización de procesos de la ANH</t>
  </si>
  <si>
    <t>142. Prestación de Servicios Profesionales Especializados para el desarrollo e implementación de funcionalidades y sistemas como parte de la automatización de procesos de la ANH</t>
  </si>
  <si>
    <t>143. Prestación de Servicios Profesionales Especializados para el seguimiento financiero y operativo de los desarrollos in house adelantados por la Oficina de Tecnologías de la Información de la ANH.</t>
  </si>
  <si>
    <t>145. Prestación de Servicios Profesionales Especializados para el levantamiento, análisis, diseño y pruebas de los desarrollos requeridos en la automatización de procesos de la ANH</t>
  </si>
  <si>
    <t>146. Prestación de Servicios Profesionales Especializados para el levantamiento, análisis, diseño y pruebas de los desarrollos requeridos como parte de la automatización de procesos de la ANH</t>
  </si>
  <si>
    <t>147. Prestación de Servicios Profesionales Especializados para el levantamiento, análisis, diseño y pruebas de los desarrollos requeridos como parte de la automatización de procesos de la ANH</t>
  </si>
  <si>
    <t>148. Prestación de Servicios Profesionales Especializados para la aplicación y seguimiento de los lineamientos de Gobierno Digital en los procesos estratégicos de la Oficina de Tecnologías de Información de la ANH</t>
  </si>
  <si>
    <t>149. Prestación de servicios profesionales especializados para el levantamiento de requerimientos,  análisis, diseño y pruebas de los desarrollos requeridos para la automatización de procesos de la ANH</t>
  </si>
  <si>
    <t>150. Prestación de servicios profesionales especializados para el levantamiento de requerimientos,  análisis, diseño y pruebas de los desarrollos requeridos para la automatización de procesos de la ANH</t>
  </si>
  <si>
    <t>151. Prestación de servicios profesionales especializados para el levantamiento de requerimientos,  análisis, diseño y pruebas de los desarrollos requeridos para la automatización de procesos de la ANH</t>
  </si>
  <si>
    <t>152. Prestación de Servicios Profesionales para el apoyo en el proceso de homologación de datos de sistemas de información de la ANH.</t>
  </si>
  <si>
    <t>153. Prestación de servicios profesionales para el análisis, diseño y desarrollo de herramientas de visualización de información.</t>
  </si>
  <si>
    <t>154. Prestación de Servicios Profesionales Especializados para el desarrollo e implementación de funcionalidades y sistemas como parte de la automatización de procesos de la ANH</t>
  </si>
  <si>
    <t>155. Prestación de servicios profesionales especializados para el levantamiento de requerimientos,  análisis, diseño y pruebas de los desarrollos requeridos para la automatización de procesos de la ANH</t>
  </si>
  <si>
    <t>156. Prestación de servicios profesionales especializados para el levantamiento de requerimientos,  análisis, diseño y pruebas de los desarrollos requeridos para la automatización de procesos de la ANH</t>
  </si>
  <si>
    <t>157. Prestación de Servicios Profesionales Especializados para el desarrollo e implementación de de funcionalidades y sistemas como parte de la automatización de procesos de la ANH</t>
  </si>
  <si>
    <t>158. Prestación de Servicios Profesionales Especializados para el desarrollo e implementación de de funcionalidades y sistemas como parte de la automatización de procesos de la ANH</t>
  </si>
  <si>
    <t>159. Prestación de servicios profesionales especializados para el levantamiento de requerimientos,  análisis, diseño y pruebas de los desarrollos requeridos para la automatización de procesos de la ANH</t>
  </si>
  <si>
    <t>160. Prestación de Servicios Profesionales Especializados para el desarrollo e implementación de de funcionalidades y sistemas como parte de la automatización de procesos de la ANH</t>
  </si>
  <si>
    <t>161. Prestación de Servicios Profesionales Especializados para el desarrollo e implementación de de funcionalidades y sistemas como parte de la automatización de procesos de la ANH</t>
  </si>
  <si>
    <t>162. Prestación de Servicios Profesionales para soporte y ajustes de funcionalidades y sistemas como parte de la automatización de procesos de la ANH</t>
  </si>
  <si>
    <t>166. Contratar los canales de datos e internet de la ANH</t>
  </si>
  <si>
    <t>167. Contratar la suscripción de Adobe Acrobat Pro DC por un periodo de doce (12) meses para la generación y edición de documentos.</t>
  </si>
  <si>
    <t>168. Adquirir los certificados SSL de los portales web de la ANH para el acceso seguro a la información</t>
  </si>
  <si>
    <t>169. Adquirir la renovación de la suscripción de la suite de office 365 para el manejo de correos y ofimática de la ANH</t>
  </si>
  <si>
    <t>170.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</si>
  <si>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171.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</si>
  <si>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172.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</si>
  <si>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173.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</si>
  <si>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174.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</si>
  <si>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175.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</si>
  <si>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176.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</si>
  <si>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 xml:space="preserve">177. Prestación de servicios profesionales para adelantar la notificación de los actos administrativos relacionados con las funciones de la ANH y expedir las constancias de ejecutoria correspondientes  </t>
  </si>
  <si>
    <t xml:space="preserve">178. Prestación de servicios profesionales para adelantar la notificación de los actos administrativos relacionados con las funciones de la ANH y expedir las constancias de ejecutoria correspondientes  </t>
  </si>
  <si>
    <t>180.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</si>
  <si>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181.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</si>
  <si>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182.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</si>
  <si>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183.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</si>
  <si>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184. Prestación de servicios profesionales especializados con plena autonomía, a la Agencia Nacional de Hidrocarburos, que impliquen el desarrollo de asesorías externas en actividades relacionadas con temas misionales y de gestión contractual Administrativa de la ANH</t>
  </si>
  <si>
    <t>185.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</si>
  <si>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186.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</si>
  <si>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187.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</si>
  <si>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188.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</si>
  <si>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190. Prestación de servicios profesionales Especializados con plena autonomía para apoyar a la Oficina Asesora Jurídica de la ANH en la gestión del cobro persuasivo y coactivo y asesoría tendiente a la normalización de cartera.</t>
  </si>
  <si>
    <t>192. Prestación de servicios de apoyo a la gestión operativa y logística, con autonomía técnica y administrativa, para el cumplimiento de las metas a cargo de la Oficina Asesora Jurídica en la vigencia 2023</t>
  </si>
  <si>
    <t>193. Prestación de servicios de apoyo a la gestión operativa y logística, con autonomía técnica y administrativa, para el cumplimiento de las metas a cargo de la Oficina Asesora Jurídica en la vigencia 2023</t>
  </si>
  <si>
    <t>194. Afiliación a una plataforma digital de
jurisprudencia y normatividad.</t>
  </si>
  <si>
    <t>195.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</si>
  <si>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198. Prestar los servicios profesionales especializados con plena autonomía a la Agencia Nacional de Hidrocarburos para la asesoría y gestión de los trámites que se requieran en los Contratos misionales de exploración, explotación y evaluación técnica de hidrocarburos</t>
  </si>
  <si>
    <t>199. Prestación de servicios profesionales especializados para el apoyo a la Oficina Asesora Jurídica – Gerencia de Asuntos Legales y Contratación.</t>
  </si>
  <si>
    <t>200. Prestación de servicios profesionales especializados para el apoyo a la Oficina Asesora Jurídica – Gerencia de Asuntos Legales y Contratación.</t>
  </si>
  <si>
    <t>201. Prestación de servicios profesionales especializados para el apoyo a la Oficina Asesora Jurídica – Gerencia de Asuntos Legales y Contratación.</t>
  </si>
  <si>
    <t>202. Prestación de servicios profesionales especializados para el apoyo a la Oficina Asesora Jurídica – Gerencia de Asuntos Legales y Contratación.</t>
  </si>
  <si>
    <t>203. Prestación de servicios profesionales especializados para el apoyo a la Oficina Asesora Jurídica – Gerencia de Asuntos Legales y Contratación.</t>
  </si>
  <si>
    <t>205. Prestación de servicios profesionales para el apoyo a la Oficina Asesora Jurídica – Gerencia de Asuntos Legales y Contratación.</t>
  </si>
  <si>
    <t>206. Prestación de servicios profesionales especializados para la gestión de los procesos de fiscalización PAS en Gerencia de Asuntos Legales y Contratación.</t>
  </si>
  <si>
    <t>207. Prestación de servicios profesionales especializados para la gestión de los procesos de fiscalización PAS en Gerencia de Asuntos Legales y Contratación.</t>
  </si>
  <si>
    <t>208. Prestación de servicios profesionales especializados para la gestión de los procesos de fiscalización PAS en Gerencia de Asuntos Legales y Contratación.</t>
  </si>
  <si>
    <t>210. Prestación de servicios profesionales especializados para la gestión de los procesos de fiscalización PAS en Gerencia de Asuntos Legales y Contratación.</t>
  </si>
  <si>
    <t>211. Prestación de servicios profesionales especializados para la gestión de los procesos de fiscalización PAS en Gerencia de Asuntos Legales y Contratación.</t>
  </si>
  <si>
    <t>212. Prestación de servicios profesionales especializados de apoyo juridico a la ANH para el cumplimiento de sus actividades misionales.</t>
  </si>
  <si>
    <t>213. Prestación de servicios profesionales especializados para el apoyo a la Vicepresidencia Administrativa y Financiera (Oficina de Control Interno)</t>
  </si>
  <si>
    <t>214. Prestación de servicios profesionales especializados para el apoyo a la Vicepresidencia Administrativa y Financiera (Oficina de Control Interno)</t>
  </si>
  <si>
    <t>215. Prestación de servicios profesionales especializados para el apoyo a la Vicepresidencia Administrativa y Financiera (Oficina de Control Interno)</t>
  </si>
  <si>
    <t>216. Prestación de servicios profesionales especializados para el apoyo a la Vicepresidencia Administrativa y Financiera (Oficina de Control Interno)</t>
  </si>
  <si>
    <t>217. Prestación de servicios profesionales especializados para el apoyo a la Vicepresidencia Administrativa y Financiera (Oficina de Control Interno)</t>
  </si>
  <si>
    <t>218. Prestación de servicios profesionales especializados para el apoyo a la Vicepresidencia Administrativa y Financiera (Oficina de Control Interno)</t>
  </si>
  <si>
    <t>219. Prestación de servicios profesionales especializados para el apoyo a la Vicepresidencia Administrativa y Financiera (Oficina de Control Interno).</t>
  </si>
  <si>
    <t>220. Prestación de servicios profesionales especializados para el apoyo al proceso de revisión de costos y precios regalías monetizadas y actividades relacionadas con la liquidación</t>
  </si>
  <si>
    <t>221. Prestación de servicios profesionales especializados para el apoyo en la validación y actomatización del proceso revisión de los derechos económicos de Precios Altos y Participación en la Producción y apoyar el seguimiento al proceso de Derechos Económicos</t>
  </si>
  <si>
    <t>222. Prestación de servicios profesionales para el seguimiento al proceso de Derechos Económicos</t>
  </si>
  <si>
    <t>223. Prestación de servicios profesionales para el seguimiento al proceso de Derechos Económicos</t>
  </si>
  <si>
    <t>224. Prestación de servicios profesionales para el seguimiento al proceso de Derechos Económicos</t>
  </si>
  <si>
    <t>225. Prestación de servicios profesionales especializados para el apoyo al proceso de coordinación de seguimiento al cumplimiento de obligaciones financieras de los contratos misionales de la ANH (E&amp;P, E&amp;E, Convenios, etc)</t>
  </si>
  <si>
    <t>226. Prestación de servicios profesionales especializados para el apoyo técnico en el seguimiento al contrato de comercialización del crudo de regalías y derechos económicos</t>
  </si>
  <si>
    <t xml:space="preserve">227. Prestación de servicios profesionales especializados para el apoyo en liquidación de regalías y construcción de reportes de información </t>
  </si>
  <si>
    <t>228. Prestación de servicios profesionales especializados para el apoyo jurídico en regalías y derechos económicos, revisión de actos administrativos y procesos jurídicos a cargo de la GRDE.  Atención de recursos de reposición de Regalías</t>
  </si>
  <si>
    <t>229. Prestación de servicios profesionales especializados para la atención de recursos de reposición regalías y apoyo jurídico en temas relacionados con Regalías</t>
  </si>
  <si>
    <t>230. Prestación de servicios profesionales especializados para el apoyo jurídico en regalías y derechos económicos, revisión de actos administrativos y procesos jurídicos a cargo de la GRDE.  Atención de recursos de reposición de Regalías</t>
  </si>
  <si>
    <t>231. Prestación de servicios profesionales para apoyar la gestión de los datos requeridos por fiscalización en el proyecto de consolidación de los sistemas integrados de gestión de información SIGESI_ a cargo de la VORP SGR</t>
  </si>
  <si>
    <t>232. Prestación de Servicios de apoyo a la gestión, administrativa, asistencial, logístico y operativo para la VORP- SGR</t>
  </si>
  <si>
    <t>233. Prestación de servicios profesionales especializados de apoyo a la Vicepresidencia de Operaciones, Regalías y Participaciones para la gestión de fiscalización a los procesos de pozos inactivos y abandonados</t>
  </si>
  <si>
    <t>234. Prestación de servicios profesionales de apoyo a la Vicepresidencia de Operaciones, Regalías y Participaciones para la gestión de fiscalización a los procesos de producción,</t>
  </si>
  <si>
    <t>235. Prestación de servicios profesionales especializados de apoyo a la Vicepresidencia de Operaciones, Regalías y Participaciones para la gestión de fiscalización a los procesos de emisiones fugitivas de gas y venteos</t>
  </si>
  <si>
    <t>236. Prestación de servicios profesionales especializados de apoyo a la Vicepresidencia de Operaciones, Regalías y Participaciones para la gestión de fiscalización a los procesos de producción,</t>
  </si>
  <si>
    <t>237. Prestación de servicios profesionales especializados de apoyo a la Vicepresidencia de Operaciones, Regalías y Participaciones para la gestión de fiscalización a los procesos de producción,</t>
  </si>
  <si>
    <t>238. Prestación de servicios profesionales especializados de apoyo a la Vicepresidencia de Operaciones, Regalías y Participaciones para la gestión de fiscalización a los procesos de producción,</t>
  </si>
  <si>
    <t>239. Prestación de servicios profesionales de apoyo a la Vicepresidencia de Operaciones, Regalías y Participaciones para la gestión de fiscalización a los procesos de intervensión  de pozos</t>
  </si>
  <si>
    <t>240. Prestación de servicios profesionales especializados de apoyo a la Vicepresidencia de Operaciones, Regalías y Participaciones para la gestión de fiscalización a los procesos de producción,</t>
  </si>
  <si>
    <t>241. Prestación de servicios profesionales especializados de apoyo a la Vicepresidencia de Operaciones, Regalías y Participaciones para la gestión de fiscalización a los procesos de producción,</t>
  </si>
  <si>
    <t>242. Prestación de servicios profesionales especializados de apoyo a la Vicepresidencia de Operaciones, Regalías y Participaciones para la gestión de fiscalización a los procesos de emisiones fugitivas de gas y venteos</t>
  </si>
  <si>
    <t xml:space="preserve">243. Prestación de servicios profesionales especializados de apoyo a la Vicepresidencia de Operaciones, Regalías y Participaciones para la gestión de fiscalización a los procesos de inyección de agua, balance hídrico y EOR </t>
  </si>
  <si>
    <t>244. Prestación de servicios profesionales especializados de apoyo a la Vicepresidencia de Operaciones, Regalías y Participaciones para la gestión de fiscalización a los procesos administrativos y financieros.</t>
  </si>
  <si>
    <t>contratación directa</t>
  </si>
  <si>
    <t>Selección Abreviada
Acuerdo Marco</t>
  </si>
  <si>
    <t xml:space="preserve"> +57 (601) 5931717</t>
  </si>
  <si>
    <t>6. Prestación de servicios de apoyo a la gestión técnica, operativa y documental en las actividades a desarrollar en la Vicepresidencia Administrativa y Financiera sirviendo de enlace entre las diferentes áreas para el control, seguimiento y cumplimiento de las peticiones recibidas en la entidad</t>
  </si>
  <si>
    <t>245. Prestación de servicios profesionales especializados para a la Vicepresidencia Técnica en el apoyo a la supervisón de convenios y contratos del proyecto de inversión de la VT - Dirección de Geociencias Básicas (SGC)</t>
  </si>
  <si>
    <t>246. Prestación de servicios profesionales especializados para a la Vicepresidencia Técnica en el apoyo a la supervisón de convenios del proyecto de inversión de la VT - Dirección de Hidrocarburos, Dirección Geoamenazas (SGC)</t>
  </si>
  <si>
    <t>247. Prestación de Servicios Profesionales para la evaluación geológica y geofísica  de áreas para la identificaicón de oportunidades de exploración de gas en varias cuencas sedimentarias del norte de Colombia.</t>
  </si>
  <si>
    <t>248. Prestación de Servicios Profesionales para la evaluación geológica y geofísica de áreas para la identificaicón de oportunidades de exploración de gas en la cuenca sedimentaria del Valle Medio del Magdalena.</t>
  </si>
  <si>
    <t>249. Prestación de Servicios Profesionales para la evaluación geológica y geofísica de áreas para la identificaicón de oportunidades de exploración de gas en varias cuencas sedimentarias de los Llanos Orientales y Catatumbo.</t>
  </si>
  <si>
    <t>250. Prestación de servicios profesionales especializados como soporte para la supervisión de proyectos de especiales de transición energética</t>
  </si>
  <si>
    <t>251. Prestación de servicios profesionales especializados como soporte para la supervisión de proyectos geofisicos y de flujo de calor.</t>
  </si>
  <si>
    <t>252. Prestación de servicios profesionales especializados como soporte para la supervisión de proyectos de hidrogeología que se generen en la VT</t>
  </si>
  <si>
    <t>253. Prestación de servicios profesionales especilizados en los proyectos y actividades de la Vicepresidencia Técnica relacionados con proyectos especiales de transición energética.</t>
  </si>
  <si>
    <t>254. Prestación de servicios profesionales para realizar la verificaciòn tècnica delos productos entregados a la VT en el marco de los contratos y convenios del 2022</t>
  </si>
  <si>
    <t>255. Prestación de servicios profesionales para el trámite de solicitudes de información técnica y geologica de la Vicepresidencia Técnica y otras dependencias de la ANH y verificaciòn de productos entregados a VT en el 2022</t>
  </si>
  <si>
    <t>256. Prestación de servicios profesionales especializados de apoyo a la Vicepresidencia Técnica, en la verificación y actualización de los productos de los contratos del 2022 para la verificación de cumplimiento, de acuerdo al manual de entrega de información del EPIS.</t>
  </si>
  <si>
    <t>257. Prestación de servicios profesionales especializados de apoyo a la Vicepresidencia Técnica, en la verificación y actualización de los productos de los convenios del 2022  para la verificación de cumplimiento, de acuerdo al manual de entrega de información del EPIS.</t>
  </si>
  <si>
    <t>259. Prestación de servicios profesionales para la coordinacion de las labores encaminadas a la verificaciòn tècnica de los productos generados a travès de los contratos y convenios de la VT</t>
  </si>
  <si>
    <t>260. Prestación de servicios profesionales especializados para a la Vicepresidencia Técnica en el apoyo a la supervisón de convenios y contratos del proyecto de inversión de la VT con el SGC</t>
  </si>
  <si>
    <t>261. Prestación de servicios profesionales especializados para a la Vicepresidencia Técnica en el apoyo a la supervisón de convenios del proyecto de inversión de la VT con el Servicio Geológico (SGC)</t>
  </si>
  <si>
    <t>262. Prestación de servicios profesionales especializados de apoyo a la Vicepresidencia de Operaciones, Regalías y Participaciones para la gestión de fiscalización a los procesos de producción.</t>
  </si>
  <si>
    <t>263. Prestación de servicios profesionales especializados de apoyo a la Vicepresidencia de Operaciones, Regalías y Participaciones para la gestión de fiscalización a los procesos de producción.</t>
  </si>
  <si>
    <t>264. Prestación de servicios profesionales especializados de apoyo a la Vicepresidencia de Operaciones, Regalías y Participaciones para la gestión de fiscalización a los procesos de intervención  de pozos,</t>
  </si>
  <si>
    <t xml:space="preserve">265. Prestación de servicios profesionales especializados de apoyo a la Vicepresidencia de Operaciones, Regalías y Participaciones para la gestión de fiscalización a los procesos de perforación de nuevos pozos e intervención de pozos inactivos. </t>
  </si>
  <si>
    <t xml:space="preserve">266. Prestación de servicios profesionales especializados de apoyo a la Vicepresidencia de Operaciones, Regalías y Participaciones para la gestión de fiscalización a los procesos de perforación de nuevos pozos e intervención de pozos inactivos. </t>
  </si>
  <si>
    <t>267. Prestación de servicios profesionales especializados para gestión de información y plataformas tecnológicas del centro de control.</t>
  </si>
  <si>
    <t>268. Prestación de servicios profesionales para gestión de información y plataformas tecnológicas del centro de control.</t>
  </si>
  <si>
    <t>269. Prestación de servicios profesionales para gestión de información y plataformas tecnológicas del centro de control.</t>
  </si>
  <si>
    <t>270. Prestación de servicios profesionales de apoyo a la Vicepresidencia de Operaciones, Regalías y Participaciones para la gestión de fiscalización a los procesos de AVM.</t>
  </si>
  <si>
    <t>271. Prestación de servicios profesionales de apoyo a la Vicepresidencia de Operaciones, Regalías y Participaciones para la gestión de fiscalización a los procesos de AVM.</t>
  </si>
  <si>
    <t>272. Prestación de servicios profesionales de apoyo a la Vicepresidencia de Operaciones, Regalías y Participaciones para la gestión de fiscalización a los procesos de AVM.</t>
  </si>
  <si>
    <t xml:space="preserve">273. Prestación de servicios profesionales especializados de apoyo a la Vicepresidencia de Operaciones, Regalías y Participaciones para la gestión de fiscalización a los procesos de perforación de nuevos pozos e intervención de pozos inactivos. </t>
  </si>
  <si>
    <t>274. Prestación de servicios profesionales especializados de apoyo a la Vicepresidencia de Operaciones, Regalías y Participaciones para la gestión de fiscalización a los procesos de producción.</t>
  </si>
  <si>
    <t>275. Prestación de servicios profesionales de apoyo a la Vicepresidencia de Operaciones, Regalías y Participaciones para la gestión de fiscalización a los procesos de producción.</t>
  </si>
  <si>
    <t>276. Prestación de servicios profesionales especializados de apoyo a la Vicepresidencia de Operaciones, Regalías y Participaciones para la gestión de fiscalización a los procesos de producción.</t>
  </si>
  <si>
    <t>277. Prestación de servicios profesionales de apoyo a la Vicepresidencia de Operaciones, Regalías y Participaciones para la gestión de fiscalización a los procesos de producción.</t>
  </si>
  <si>
    <t>278. Prestación de servicios profesionales especializados de apoyo a la Vicepresidencia de Operaciones, Regalías y Participaciones para la gestión de fiscalización a los procesos  de cumplimiento de la normatividad de salud y seguridad en el trabajo .</t>
  </si>
  <si>
    <t xml:space="preserve">279. Prestación de Servicios asistenciales, técnicos, logísticos y operativos   para la gestión de fiscalización a los procesos de Seguridad y Salud en el Trabajo a cargo de la VORP. </t>
  </si>
  <si>
    <t>280. Prestación de servicios profesionales especializados de apoyo a la Vicepresidencia de Operaciones, Regalías y Participaciones para la gestión de fiscalización a los procesos  de cumplimiento de la normatividad de salud y seguridad en el trabajo .</t>
  </si>
  <si>
    <t>281. Prestación de servicios profesionales especializados de apoyo a la Vicepresidencia de Operaciones, Regalías y Participaciones para la gestión de fiscalización a los procesos  de cumplimiento de la normatividad de salud y seguridad en el trabajo .</t>
  </si>
  <si>
    <t>282. Prestación de servicios profesionales de apoyo a la Vicepresidencia de Operaciones, Regalías y Participaciones para la gestión de fiscalización a los procesos de AVM.</t>
  </si>
  <si>
    <t>283. Prestación de servicios profesionales de apoyo a la Vicepresidencia de Operaciones, Regalías y Participaciones para la gestión de fiscalización a los procesos de AVM.</t>
  </si>
  <si>
    <t>284. Prestación de servicios profesionales especializados de apoyo a la Vicepresidencia de Operaciones, Regalías y Participaciones para la gestión de fiscalización a los procesos  de cumplimiento de la normatividad de salud y seguridad en el trabajo .</t>
  </si>
  <si>
    <t xml:space="preserve">285. Prestación de servicios profesionales especializados de apoyo a la Vicepresidencia de Operaciones, Regalías y Participaciones para la gestión de fiscalización a los procesos de inyección de agua, balance hídrico y EOR. </t>
  </si>
  <si>
    <t xml:space="preserve">286. Prestación de servicios profesionales especializados de apoyo a la Vicepresidencia de Operaciones, Regalías y Participaciones para la gestión de fiscalización a los procesos de inyección de agua, balance hídrico y EOR. </t>
  </si>
  <si>
    <t>287. Prestación de Servicios profesionales especializados en apoyo en Gestión Documental  para el grupo Administrativo y Financiero</t>
  </si>
  <si>
    <t>288. Mantenimiento preventivo y correctivo del ascensor de la ANH</t>
  </si>
  <si>
    <t>289. Adquirir programa de seguros para la ANH</t>
  </si>
  <si>
    <t>Abril</t>
  </si>
  <si>
    <t>Licitación Pública</t>
  </si>
  <si>
    <t>SI</t>
  </si>
  <si>
    <t>No solicitadas</t>
  </si>
  <si>
    <t>144. Prestación de Servicios Profesionales Especializados para el seguimiento y asesoramiento en proyectos de calidad de datos y desarrollo de aplicativos adelantados por la Oficina de Tecnologías de la Información de la ANH.</t>
  </si>
  <si>
    <t>290. Contratar la participación estratégica de la ANH en el evento “Recent Discoveries, Exploration Opportunities and sustainable Development Strategies in Caribbean Basins”</t>
  </si>
  <si>
    <t>291. Contratar la participación estratégica de la ANH en el evento “Energy Opportunities Conference &amp; Exhibition 2023”</t>
  </si>
  <si>
    <t>292. Contratar el mantenimiento, actualización y soporte en sitio de ARCGIS.</t>
  </si>
  <si>
    <t>294. Diseñar y desarrollar componentes técnicos y organizacionales del proceso de ampliación de la planta fija de empleos y la creación de la planta de empleos temporales, dentro de la política de formalización laboral del gobierno nacional.</t>
  </si>
  <si>
    <t>295. Diseñar y desarrollar componentes técnicos y organizacionales del proceso de ampliación de la planta fija de empleos y la creación de la planta de empleos temporales, dentro de la política de formalización laboral del gobierno nacional.</t>
  </si>
  <si>
    <t>297.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</si>
  <si>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298. Adquisición de certificados digitales y/o Tokens para usuario SIIF y facturación electrónica</t>
  </si>
  <si>
    <t>299. Prestación de servicios profesionales especializados para el  análisis, diseño y realización de pruebas de los desarrollos requeridos para la automatización de procesos de la ANH</t>
  </si>
  <si>
    <t>301. Prestación de Servicios Profesionales Especializados para el desarrollo e implementación de funcionalidades y aplicativos para el manejo de información geográfica como parte de la automatización de procesos de la ANH</t>
  </si>
  <si>
    <t>72101511
73152108
46191505</t>
  </si>
  <si>
    <t>302. Contratar el soporte y mantenimiento de los aires acondicionados de los Datacenter de la ANH con suministro de repuestos.</t>
  </si>
  <si>
    <t>303. Contratar el soporte y mantenimiento de las UPS de red regulada que actualmente soportan la operación de los Datacenter de la ANH, con bolsa de repuestos.</t>
  </si>
  <si>
    <t>46191505
46191608</t>
  </si>
  <si>
    <t>304. Contratar el soporte y mantenimiento del sistema de detección y extinción de incendios del datacenter principal de la ANH, con bolsa de repuestos.</t>
  </si>
  <si>
    <t xml:space="preserve">305. Prestación de Servicios Profesionales Especializados para la VORP-GRO para la elaboración del Balance General de la Nación, el informe final de recursos y reservas y conceptos técnicos de operaciones y reservas en el marco de la experticia de Ingenieria de yacimientos. </t>
  </si>
  <si>
    <t xml:space="preserve">306. Prestación de servicios profesionales especializados de apoyo a la Vicepresidencia de Operaciones, Regalías y Participaciones (VORP) para la revisión técnica del Informe Final de Recursos y Reservas y el asesoramiento integral de todos los procesos y conceptos técnicos asignados a la Gerencia. </t>
  </si>
  <si>
    <t>307. Prestación de servicios profesionales especializados de apoyo a la Vicepresidencia de Operaciones, Regalías y Participaciones (VORP) para el aseguramiento de los informes de recursos y reservas de la Nación (IRR), la elaboración de conceptos competencia de la gerencia y estrategias relacionadas con la transición energética.</t>
  </si>
  <si>
    <t xml:space="preserve">308. Prestación de servicios profesionales especializados de apoyo a la Vicepresidencia de Operaciones, Regalías y Participaciones (VORP) para el proceso de recursos y reservas y la elaboración de conceptos derivados del mismo. </t>
  </si>
  <si>
    <t xml:space="preserve">309. Prestación de Servicios Profesionales Especializados para la VORP-GRO para la consolidación y conciliación de las cifras de recursos y reservas, la elaboracion del informe final IRR y el soporte a las actividades de caracterización de procesos de la GRO. </t>
  </si>
  <si>
    <t xml:space="preserve">310. Prestación de servicios profesionales Especializados de apoyo a la Vicepresidencia de Operaciones, Regalías y Participaciones (VORP) para el aseguramiento de la información de recursos y reservas presentada por las compañías operadoras y el soporte a los conceptos de yacimientos competencia del área. </t>
  </si>
  <si>
    <t>311. Prestación de Servicios Profesionales Especializados para el soporte a la Plataforma Tecnológica de recepción y reporte de los Informes de Recursos y Reservas de la Nación.</t>
  </si>
  <si>
    <t>312. Prestación de servicios profesionales para la VORP-GRO para apoyo a la gestión de la Ventanilla Unica de Comercio Exterior (VUCE), y apoyo a la consolidación del informe final de recursos y reservas de la nación.</t>
  </si>
  <si>
    <t>313. Prestación de Servicios Profesionales Especializados para la VORP-GRO para el apoyo a la formulación y seguimiento de los proyectos de Ciencia y Tecnología, soporte para la elaboración de conceptos técnicos en procesos de incentivos a la producción de hidrocarburos y estrategias relacionadas a la transición energética</t>
  </si>
  <si>
    <t xml:space="preserve">315. Prestación de Servicios Profesionales Especializados para la mejora y soporte a los Sistemas de Calidad de la Vicepresidencia de Operaciones, Regalías y Participaciones. </t>
  </si>
  <si>
    <t>316.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</si>
  <si>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317.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</si>
  <si>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318. Prestación de servicios profesionales especializados para el apoyo a la supervisión del contrato de consultoría No. 350 de 2022 suscrito entre la Agencia Nacional de Hidrocarburos - ANH y el Consorcio MCC - 22.</t>
  </si>
  <si>
    <t>319. Prestación de servicios profesionales especializados para el apoyo a la supervisión del contrato de consultoría No. 350 de 2022 suscrito entre la Agencia Nacional de Hidrocarburos - ANH y el consorcio MCC - 22.</t>
  </si>
  <si>
    <t>320. Aunar esfuerzos técnicos, administrativos, económicos y de interés público, entre la ANH y el asociado, que permitan fortalecer la articulación interinstitucional nación - territorio, a través de la implementación de iniciativas socio- 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t>
  </si>
  <si>
    <t>Marzo</t>
  </si>
  <si>
    <t>Contratación régimen especial - Régimen especial</t>
  </si>
  <si>
    <t>Mínima Cuantía</t>
  </si>
  <si>
    <t>Seléccion abreviada - acuerdo marco</t>
  </si>
  <si>
    <t>81112003
81112006
92101501</t>
  </si>
  <si>
    <t>43231500
81111500
81112200</t>
  </si>
  <si>
    <t>92121500
92121700</t>
  </si>
  <si>
    <t>72102103
70111706</t>
  </si>
  <si>
    <t>78102200
78131600
78131800
80151501
83121600
93151500
78131804
80161501</t>
  </si>
  <si>
    <t>46181500
46181600 
46181700
46181800
46181900</t>
  </si>
  <si>
    <t>321. Contratar la participación estratégica de la ANH en el evento “CeraWeek 2023"</t>
  </si>
  <si>
    <t>322. Contratar la participación estratégica de la ANH en el Congreso de Hidrogeología 2023, Agua Subterránea para el Desarrollo Sostenible.</t>
  </si>
  <si>
    <t>332. Prestación de servicios profesionales especializados de apoyo a la Vicepresidencia Técnica en el mejoramiento del dato para soportar procesos de democratización de la información técnica a partir del Sistema de Información Geográfica de la ANH en el marco de las políticas de datos abiertos.</t>
  </si>
  <si>
    <t>333. Prestación de servicios profesionales especializados de apoyo a la Vicepresidencia Técnica en el mejoramiento del dato para soportar procesos de integración de información técnica con componente espacial que se encuentra alojada en los diversos repositorios de datos de la ANH.</t>
  </si>
  <si>
    <t>334. Prestación de servicios profesionales especializados de apoyo a la Vicepresidencia Técnica en el mejoramiento del dato para disponer cartografía temática asociada a la información técnica geográfica, geológica y geofísica generada por la ANH</t>
  </si>
  <si>
    <t>335. Prestación de servicios profesionales especializados de apoyo a la Vicepresidencia Técnica en el mejoramiento del dato para generar información geográfica y poblar bases de datos espaciales en los repositorios de la ANH</t>
  </si>
  <si>
    <t>336. Prestación de servicios profesionales especializados de apoyo a la Vicepresidencia Técnica en el mejoramiento del dato para la gestión de gobernanza y estandarización del dato geográfico que está asociado a la información técnica producida por la ANH</t>
  </si>
  <si>
    <t>337. Prestación de Servicios Profesionales Especializados para el apoyo en la gestión de fiscalización a las actividades de exploración y producción de hidrocarburos</t>
  </si>
  <si>
    <t>338. Prestación de Servicios Profesionales Especializados para el apoyo en la gestión de fiscalización a las actividades de exploración y producción de hidrocarburos</t>
  </si>
  <si>
    <t>339. Proyecto INVEMAR. Aunar esfuerzos técnicos, humanos, administrativos y financieros, con el fin de analizar la información ambiental colectada durante el año 2022 sobre el área Baja Guajira y socializar el proceso de levantamiento de línea base ambiental costa afuera con el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</si>
  <si>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340. Prestación de servicios profesionales para el apoyo legal en la gestión de socioambiental asociada a los contratos de exploración y producción de hidrocarburos</t>
  </si>
  <si>
    <t xml:space="preserve">341. Prestación de servicios profesionales especializados para el apoyo en la gestión de trámites derivados de la administración de los contratos de exploración y producción de hidrocarburos. </t>
  </si>
  <si>
    <t>342. Suscripción del convenio interadministrativo con el Instituto de Planificación y Promoción de Soluciones Energéticas para Zonas No Interconectadas - IPSE para la utilización de las capacidades físicas locativas disponibles en el datacenter alterno del IPSE para uso de la ANH</t>
  </si>
  <si>
    <t>343. Contratar desarrollo, soporte y mantenimiento de funcionalidades para el control de inventarios así como demás módulos presentes en el BPM, e implementados en la ANH</t>
  </si>
  <si>
    <t>344. Servicio de vigilancia a las instalaciones de la ANH</t>
  </si>
  <si>
    <t>346. Administración del sistema integral del sistema de archivo, correspondencia y correo postal de la ANH</t>
  </si>
  <si>
    <t>347. Prestación de servicios profesionales especializados para asesorar a la ANH en el relacionamiento con las entidades públicas y privadas del sector minero energético, para la puesta en marcha de la transición energética del país.</t>
  </si>
  <si>
    <t>348. Contrato de Comodato  de los bienes, elementos y herramientas de propiedad de la ANH, adquiridos en virtud del  Convenio 638 de 2019, celebrado con el SERVICIO GEOLÓGICO COLOMBIANO - SGC</t>
  </si>
  <si>
    <t>349. Contrato de Comodato  de los bienes, elementos y herramientas de propiedad de la ANH, adquiridos en virtud del  Convenio 455 de 2020, celebrado con el SERVICIO GEOLÓGICO COLOMBIANO - SGC</t>
  </si>
  <si>
    <t>350. Contrato de Comodato  de los bienes, elementos y herramientas de propiedad de la ANH, adquiridos en virtud del  Convenio 216 de 2021, celebrado con el SERVICIO GEOLÓGICO COLOMBIANO - SGC</t>
  </si>
  <si>
    <t>351. Contrato de Comodato  de los bienes, elementos y herramientas de propiedad de la ANH, adquiridos en virtud del  Convenio 262 de 2021, celebrado con el SERVICIO GEOLÓGICO COLOMBIANO - SGC</t>
  </si>
  <si>
    <t>352. Contrato de Comodato  de los bienes, elementos y herramientas de propiedad de la ANH, adquiridos en virtud del  Convenio 634 de 2021, celebrado con el SERVICIO GEOLÓGICO COLOMBIANO - SGC</t>
  </si>
  <si>
    <t xml:space="preserve">353. Contrato de Comodato  de los bienes, elementos y herramientas de propiedad de la ANH, adquiridos en virtud del  Convenio 262 de 2012, celebrado con INVEMAR </t>
  </si>
  <si>
    <t xml:space="preserve">354. Contrato de Comodato  de los bienes, elementos y herramientas de propiedad de la ANH, adquiridos en virtud del  Convenio 188 de 2014, celebrado con INVEMAR. </t>
  </si>
  <si>
    <t>355. Contrato de Comodato con la Corporación Autónoma Regional de Sucre - CARSUCRE, de los bienes adquiridos en la ejecución del Convenio 001 de 2018 ANH – FUPAD</t>
  </si>
  <si>
    <t>356. Contrato de Comodato con la Corporación para el Desarrollo Sostenible del Sur de la Amazonia - CORPOAMAZONIA, de los bienes adquiridos en la ejecución del Convenio 001 de 2018  ANH – FUPAD</t>
  </si>
  <si>
    <t>357. Contrato de Comodato con la Corporación Autónoma Regional de los Valles del Sinú y del San Jorge - CVS, de los bienes adquiridos en la ejecución del Convenio 001 de 2018 ANH – FUPAD</t>
  </si>
  <si>
    <t>358. Contrato de Comodato con la Corporación Autónoma Regional de la Orinoquia - CORPORINOQUIA, de los bienes adquiridos en la ejecución del Convenio 001 de 2018 ANH – FUPAD</t>
  </si>
  <si>
    <t>359. Contrato de Comodato con la Corporación Autónoma Regional de Boyacá - CORPOBOYACÁ, de los bienes adquiridos en la ejecución del Convenio 001 de 2018 ANH – FUPAD</t>
  </si>
  <si>
    <t>360. Contrato de Comodato con la Corporación Autónoma Regional del Atlántico - C.R.A., de los bienes adquiridos en la ejecución del Convenio 001 de 2018 ANH – FUPAD</t>
  </si>
  <si>
    <t>361. Contrato de Comodato con la Corporación para el Desarrollo Sostenible del Área de Manejo Especial La Macarena - CORMACARENA, de los bienes adquiridos en la ejecución del Convenio 001 de 2018  ANH – FUPAD</t>
  </si>
  <si>
    <t>362. Contrato de Comodato con la Corporación Autónoma Regional del Cesar - CORPOCESAR, de los bienes adquiridos en la ejecución del Convenio 001 de 2018 ANH – FUPAD</t>
  </si>
  <si>
    <t>363. Contrato de Comodato con el Instituto de Investigación de Recursos Biológicos Alexander Von Humboldt - IAVH, de los bienes adquiridos en la ejecución del Convenio 442 de 2019  ANH – IAVH</t>
  </si>
  <si>
    <t xml:space="preserve">364. Mantenimiento preventivo y correctivo de la  Camionetta  Ford  Explored </t>
  </si>
  <si>
    <t>365. Desarrollo de actividades de bienestar social para los servidores públicos de la Agencia y su núcleo familiar, con el propósito favorecer su desarrollo integral  a través de la ejecución de actividades que eleven la calidad de vida y mejoren el clima laboral.</t>
  </si>
  <si>
    <t>366. Contratación de actividades de capacitación para el fortalecimiento de las competencias misionales y trasversales de los servidores de la ANH</t>
  </si>
  <si>
    <t>367. Contratar el suministro de ropa y calzado para la protección y seguridad de los servidores y colaboradores de la ANH</t>
  </si>
  <si>
    <t>368. Contratar el suministro elementos de protección personal para los servidores y colaboradores de la ANH</t>
  </si>
  <si>
    <t xml:space="preserve">Abril </t>
  </si>
  <si>
    <t>No Solicitadas</t>
  </si>
  <si>
    <t>74.Prestación de servicios profesionales especializados para el apoyo en la gestión de trámites derivados de la administración de los contratos de exploración y producción de hidrocarburos.  </t>
  </si>
  <si>
    <t>36. Prestación de servicios asistenciales, para el apoyo en los temas relacionados con estudios técnicos, jurídicos y administrativos en materia de contratación de la Vicepresidencia Administrativa Financiera</t>
  </si>
  <si>
    <t>15. Prestación de Servicios Profesionales Especializados jurídicos en la asesoría y apoyo legal a la Vicepresidencia Administrativa y Financiera.</t>
  </si>
  <si>
    <t>4. Prestación de servicios profesionales jurídicos para la gestión, proyección, impulso de peticiones y solicitudes originadas en las actuaciones disciplinarias a la Vicepresidencia Administrativa y Financiera para el apoyo a Control Interno Disciplinario en fase de instrucción conforme al Código General Disciplinario</t>
  </si>
  <si>
    <t>204. Prestación de servicios profesionales especializados para el seguimiento y desarrollo de temas relacionados con el Congreso de la República.</t>
  </si>
  <si>
    <t>369. Dar cumplimiento a la delegación de funciones realizada por el Ministerio de Minas y Energía a la Agencia Nacional de Hidrocarburos a través de la Resolución No. 40234 de 23 de febrero de 2023, para llevar a cabo la elaboración de los insumos y el apoyo necesario para la continuidad en la formulación y diseño de la política pública a cargo del Ministerio de Minas y Energía, de los siguientes recursos energéticos: geotermia, energía eólica e hidrogeno, captura, almacenamiento y uso de carbono (CCUS); así como también, las alternativas geológicas para el almacenamiento subterráneo de Dióxido de Carbono (CO2), a través del aprovechamiento de Fuentes No Convencionales de Energía – FNCE.
Los insumos a los que se refiere este artículo comprenden la elaboración de estudios, diagnósticos, identificación de necesidades, investigación, recomendaciones de política pública, estructuración y adelantamiento de procesos, así como todas las actividades necesarias para la promoción de las FNCE objeto de la presente delegación</t>
  </si>
  <si>
    <t>81112200
81111800</t>
  </si>
  <si>
    <t>370. Adquisición de créditos de Microsoft Azure para mantenimiento de la infraestructura en la nube de la ANH</t>
  </si>
  <si>
    <t>371. Prestación de servicios profesionales para controvertir el dictamen pericial contable en el marco del proceso judicial No. 85001233300020210000500, adelantado por DCX SAS en contra de la Agencia Nacional de Hidrocarburos</t>
  </si>
  <si>
    <t>372. Contratar la Membrecía al Comité Colombiano del WEC (World Energy Council) 2023</t>
  </si>
  <si>
    <t>40101701
72101511</t>
  </si>
  <si>
    <t>373. Prestar el servicio de mantenimiento preventivo y correctivo del sistema de aire acondicionado en las instalaciones físicas de la ANH.</t>
  </si>
  <si>
    <t>374. Prestar el servicio de mantenimiento preventivo y correctivo para el sistema contra incendios de las instalaciones físicas de la ANH.</t>
  </si>
  <si>
    <t>375. Prestación de servicios por horas de soporte funcional a los módulos licenciados del Software ControlDoc®, Sistema de Gestión Documental Electrónico de Archivos.</t>
  </si>
  <si>
    <t>Mínima cuantía</t>
  </si>
  <si>
    <t>323. Prestar los servicios profesionales, por sus propios medios con plena autonomía técnica y administrativa, como profesional Biólogo para realizar el levantamiento y estructuración del documento Plan de Gestión Ambiental, para los proyectos de adquisición sísmica, así como realizar el apoyo en el seguimiento de las actividades del equipo de profesionales que realizará el levantamiento y estructuración de los documentos Plan de Gestión Social - PGS y Plan de Gestión Ambiental - PGA para los proyectos de adquisición sísmica</t>
  </si>
  <si>
    <t>324. Prestar los servicios profesionales, por sus propios medios con plena autonomía técnica y administrativa como profesional Social para realizar la estructuración de los documentos del Plan de Gestion Ambiental - PGA y el Plan de Gestión Social - PGS, para los proyectos de adquisición sísmica</t>
  </si>
  <si>
    <t>325. Prestar los servicios profesionales, por sus propios medios con plena autonomía técnica y administrativa, como profesional en Ingeniería Forestal para realizar el levantamiento y estructuración del documento Plan de Gestión Ambiental - PGA de los proyectos sísmico en la Cuenca Valle Inferior del Magdalena, así como realizar el apoyo en el seguimiento de las actividades del equipo de profesionales que realizará el levantamiento y estructuración del documento Plan de Gestión Social - PGS y Plan de Gestión Ambiental - PGA para los proyectos de adquisición sísmica en el Valle Inferior del Magdalena.</t>
  </si>
  <si>
    <t>326. Prestar los servicios profesionales, por sus propios medios con plena autonomía técnica y administrativa, como profesional Geólogo - Hidrogeólogo para realizar el levantamiento y estructuración del documento Plan de Gestión Ambiental - PGA, para los proyectos de adquisición sísmica del Valle Inferior del Magdalena.</t>
  </si>
  <si>
    <t>327. Prestar los servicios profesionales, por sus propios medios con plena autonomía técnica y administrativa, como profesional Biólogo para realizar el levantamiento y estructuración del documento Plan de Gestión Ambiental - PGA, para los proyectos de adquisición sísmica del Valle Inferior del Magdalena</t>
  </si>
  <si>
    <t>328. Prestar los servicios profesionales, por sus propios medios con plena autonomía técnica y administrativa, como profesional Social para realizar el levantamiento y estructuración del documento Plan de Gestión Social -PGS y temáticas relacionadas con la Consulta Previa, para los proyectos de adquisición sísmica del Valle Inferior del Magdalena.</t>
  </si>
  <si>
    <t>329. Prestar los servicios profesionales, por sus propios medios con plena autonomía técnica y administrativa como profesional Arqueólogo o Antropólogo para realizar el levantamiento y estructuración del documento Plan de Gestión Social - PGS, Plan de Gestión Ambiental - PGA y apoyar temáticas relacionadas con la Consulta Previa, para los proyectos de adquisición sísmica del Valle Inferior del Magdalena</t>
  </si>
  <si>
    <t>330. Prestar los servicios profesionales, por sus propios medios con plena autonomía técnica y administrativa, como profesional de Gestión del Riesgo para realizar el levantamiento y estructuración del documento Plan de Gestión Ambiental - PGA, en los proyectos de adquisición sísmica de la Gerencia de Gestión del Conocimiento</t>
  </si>
  <si>
    <t>331. Prestar los servicios profesionales, por sus propios medios con plena autonomía técnica y administrativa, como Profesional Especialista en Sistemas de Información Geográfica - SIG para realizar la estructuración de los documentos Plan de Gestión Ambiental - PGA y Plan de Gestión Social - PGS, en los proyectos de adquisición sísmica de la Gerencia de Gestión del Conocimiento</t>
  </si>
  <si>
    <t>293. Prestación de servicios profesionales para  el proceso de diseño de la planta en empleos temporales y ampliación de la planta fija de la ANH, siguiendo los lineamientos del DAFP, dentro de la política de formalización laboral del gobierno nacional</t>
  </si>
  <si>
    <t>296. Prestación de servicios para Administrar la información del proceso de diseño de la planta en empleos temporales y planta fija de la ANH, dentro de la política de formalización laboral del gobierno nacional</t>
  </si>
  <si>
    <t>Contratación régimen especial - Selección de comisionista</t>
  </si>
  <si>
    <t>258. Prestación de servicios para el apoyo a la ejecución y seguimiento de los proyectos técnicos de la Gerencia de Gestión del Conocimiento.</t>
  </si>
  <si>
    <t>81111505
81111506
81111507
81111508</t>
  </si>
  <si>
    <t>377. Prestación de servicios profesionales especializados de apoyo a la Vicepresidencia de Operaciones, Regalías y Participaciones para la gestión a los procesos de manejo de bases de datos, planes de mejoramiento, informes a entes de control y seguimiento a ejecución de los convenios de fortalecimiento suscritos con las entidades.</t>
  </si>
  <si>
    <t>378. Prestación de servicios profesionales especializados para la revisión y verificación final de todos los entregables derivados del Convenio Interadministrativo Tripartito N° 619 de 2021 suscrito entre la Agencia Nacional de Hidrocarburos - ANH, el Municipio de Puerto Wilches y la Universidad de Cartagena</t>
  </si>
  <si>
    <t>379. Prestación de servicios profesionales especializados de apoyo a la Vicepresidencia de Operaciones, Regalías y Participaciones para la gestión de fiscalización a los procesos de pozos inactivos y abandonados.</t>
  </si>
  <si>
    <t>380. Prestación de servicios profesionales especializados de apoyo a la Vicepresidencia de Operaciones, Regalías y Participaciones para la gestión de fiscalización a los procesos de pozos inactivos y abandonados.</t>
  </si>
  <si>
    <t>381. Prestación de servicios profesionales especializados de apoyo a la Vicepresidencia de Operaciones, Regalías y Participaciones para la gestión de fiscalización a los procesos de pozos inactivos y abandonados.</t>
  </si>
  <si>
    <t>382. Prestación de servicios profesionales especializados de apoyo a la Vicepresidencia de Operaciones, Regalías y Participaciones para la gestión de fiscalización a los procesos de pozos inactivos y abandonados.</t>
  </si>
  <si>
    <t>383. Prestación de servicios profesionales especializados de apoyo a la Vicepresidencia de Operaciones, Regalías y Participaciones para la gestión de fiscalización a los procesos jurídicos para el cumplimiento de sus actividades misionales.</t>
  </si>
  <si>
    <t>384. Prestación de servicios profesionales especializados de apoyo a la Vicepresidencia de Operaciones, Regalías y Participaciones para la gestión de fiscalización a los procesos administrativos y financieros.</t>
  </si>
  <si>
    <t>385. Prestación de servicios profesionales especializados de apoyo a la Vicepresidencia de Operaciones, Regalías y Participaciones para la gestión de fiscalización a los procesos administrativos y financieros.</t>
  </si>
  <si>
    <t>390. Prestación de servicios profesionales especializados de apoyo a la Vicepresidencia de Operaciones, Regalías y Participaciones para la gestión de fiscalización a los procesos de AVM.</t>
  </si>
  <si>
    <t>391. Prestación de servicios profesionales especializados de apoyo a la Vicepresidencia de Operaciones, Regalías y Participaciones para la gestión de fiscalización a los procesos de AVM.</t>
  </si>
  <si>
    <t>392. Prestación de servicios profesionales especializados de apoyo a la Vicepresidencia de Operaciones, Regalías y Participaciones para la gestión de fiscalización a los procesos de AVM.</t>
  </si>
  <si>
    <t>393. Prestación de servicios profesionales especializados de apoyo a la Vicepresidencia de Operaciones, Regalías y Participaciones para la gestión de fiscalización a los procesos de AVM.</t>
  </si>
  <si>
    <t>394. Prestación de servicios profesionales especializados de apoyo a la Vicepresidencia de Operaciones, Regalías y Participaciones para la gestión de fiscalización a los procesos de AVM.</t>
  </si>
  <si>
    <t>395. Prestación de servicios profesionales especializados de apoyo a la Vicepresidencia de Operaciones, Regalías y Participaciones para la gestión de fiscalización a los procesos de emisiones fugitivas de gas y venteos.</t>
  </si>
  <si>
    <t>396. Prestación de servicios profesionales especializados de apoyo a la Vicepresidencia de Operaciones, Regalías y Participaciones para la gestión de fiscalización a los procesos de intervención  de pozos.</t>
  </si>
  <si>
    <t>397. Prestación de servicios profesionales especializados de apoyo a la Vicepresidencia de Operaciones, Regalías y Participaciones para la gestión de fiscalización a los procesos de intervención  de pozos.</t>
  </si>
  <si>
    <t>398. Prestación de servicios profesionales especializados de apoyo a la Vicepresidencia de Operaciones, Regalías y Participaciones para la gestión de fiscalización a los procesos de intervención  de pozos</t>
  </si>
  <si>
    <t>399. Prestación de servicios profesionales especializados de apoyo a la Vicepresidencia de Operaciones, Regalías y Participaciones para la gestión de fiscalización a los procesos de intervención  de pozos</t>
  </si>
  <si>
    <t>400. Prestación de servicios profesionales especializados de apoyo a la Vicepresidencia de Operaciones, Regalías y Participaciones para la gestión de fiscalización a los procesos de intervención  de pozos</t>
  </si>
  <si>
    <t>401. Prestación de servicios profesionales especializados de apoyo a la Vicepresidencia de Operaciones, Regalías y Participaciones para la gestión de fiscalización a los procesos de perforación de nuevos pozos e intervención de pozos inactivos.</t>
  </si>
  <si>
    <t>402. Prestación de servicios profesionales especializados de apoyo a la Vicepresidencia de Operaciones, Regalías y Participaciones para la gestión de fiscalización a los procesos de perforación de nuevos pozos e intervención de pozos inactivos.</t>
  </si>
  <si>
    <t>403. Prestación de servicios profesionales especializados de apoyo a la Vicepresidencia de Operaciones, Regalías y Participaciones para la gestión de fiscalización a los procesos de perforación de nuevos pozos e intervención de pozos inactivos.</t>
  </si>
  <si>
    <t>404. Prestación de servicios profesionales especializados de apoyo a la Vicepresidencia de Operaciones, Regalías y Participaciones para la gestión de fiscalización a los procesos de perforación de nuevos pozos e intervención de pozos inactivos.</t>
  </si>
  <si>
    <t>405. Prestación de servicios profesionales especializados de apoyo a la Vicepresidencia de Operaciones, Regalías y Participaciones para la gestión de fiscalización a los procesos de producción.</t>
  </si>
  <si>
    <t>406. Prestación de servicios profesionales especializados de apoyo a la Vicepresidencia de Operaciones, Regalías y Participaciones para la gestión de fiscalización a los procesos de producción.</t>
  </si>
  <si>
    <t>407. Prestación de servicios profesionales especializados de apoyo a la Vicepresidencia de Operaciones, Regalías y Participaciones para la gestión de fiscalización a los procesos de producción.</t>
  </si>
  <si>
    <t>408. Prestación de servicios profesionales especializados de apoyo a la Vicepresidencia de Operaciones, Regalías y Participaciones para la gestión de fiscalización a los procesos de producción.</t>
  </si>
  <si>
    <t>409. Prestación de servicios profesionales especializados de apoyo a la Vicepresidencia de Operaciones, Regalías y Participaciones para la gestión de fiscalización a los procesos de producción.</t>
  </si>
  <si>
    <t>410. Prestación de servicios profesionales especializados de apoyo a la Vicepresidencia de Operaciones, Regalías y Participaciones para la gestión de fiscalización a los procesos de producción.</t>
  </si>
  <si>
    <t>411. Prestación de servicios profesionales especializados de apoyo a la Vicepresidencia de Operaciones, Regalías y Participaciones para la gestión de fiscalización a los procesos de producción.</t>
  </si>
  <si>
    <t>412. Prestación de servicios profesionales especializados de apoyo a la Vicepresidencia de Operaciones, Regalías y Participaciones para la gestión de fiscalización a los procesos de producción.</t>
  </si>
  <si>
    <t>413. Prestación de servicios profesionales especializados de apoyo a la Vicepresidencia de Operaciones, Regalías y Participaciones para la gestión de fiscalización a los procesos de producción.</t>
  </si>
  <si>
    <t>414. Prestación de servicios profesionales especializados de apoyo a la Vicepresidencia de Operaciones, Regalías y Participaciones para la gestión de fiscalización a los procesos de producción.</t>
  </si>
  <si>
    <t>415. Prestación de servicios profesionales especializados de apoyo a la Vicepresidencia de Operaciones, Regalías y Participaciones para la gestión de fiscalización a los procesos de producción.</t>
  </si>
  <si>
    <t>416. Prestación de servicios profesionales especializados de apoyo a la Vicepresidencia de Operaciones, Regalías y Participaciones para la gestión de fiscalización a los procesos de producción.</t>
  </si>
  <si>
    <t>417. Prestación de servicios profesionales especializados de apoyo a la Vicepresidencia de Operaciones, Regalías y Participaciones para la gestión de fiscalización a los procesos de producción.</t>
  </si>
  <si>
    <t>418. Prestación de servicios profesionales especializados de apoyo a la Vicepresidencia de Operaciones, Regalías y Participaciones para la gestión de fiscalización a los procesos de producción.</t>
  </si>
  <si>
    <t>419. Prestación de servicios profesionales especializados de apoyo a la Vicepresidencia de Operaciones, Regalías y Participaciones para la gestión de fiscalización a los procesos de producción.</t>
  </si>
  <si>
    <t>420. Prestación de servicios profesionales especializados de apoyo a la Vicepresidencia de Operaciones, Regalías y Participaciones para la gestión de fiscalización a los procesos de producción.</t>
  </si>
  <si>
    <t>421. Prestación de servicios profesionales especializados de apoyo a la Vicepresidencia de Operaciones, Regalías y Participaciones para la gestión de fiscalización a los procesos de producción.</t>
  </si>
  <si>
    <t>422. Prestación de servicios profesionales especializados de apoyo a la Vicepresidencia de Operaciones, Regalías y Participaciones para la gestión de fiscalización a los procesos de exploración y explotación de hidrocarburos.</t>
  </si>
  <si>
    <t>423. Prestación de servicios profesionales especializados de apoyo a la Vicepresidencia de Operaciones, Regalías y Participaciones para la gestión de fiscalización a los procesos de exploración y explotación de hidrocarburos.</t>
  </si>
  <si>
    <t>424. Prestación de servicios profesionales especializados de apoyo a la Vicepresidencia de Operaciones, Regalías y Participaciones para la gestión de fiscalización a los procesos de exploración y explotación de hidrocarburos.</t>
  </si>
  <si>
    <t>425. Prestación de servicios profesionales especializados de apoyo a la Vicepresidencia de Operaciones, Regalías y Participaciones para la gestión de fiscalización a los procesos de exploración y explotación de hidrocarburos.</t>
  </si>
  <si>
    <t>426. Prestación de servicios profesionales especializados de apoyo a la Vicepresidencia de Operaciones, Regalías y Participaciones para la gestión de fiscalización a los procesos de exploración y explotación de hidrocarburos.</t>
  </si>
  <si>
    <t>427. Adquisión de créditos azure para alojamiento en la nube de los aplicativos, plataformas, almacenamiento de data y procesamiento de los datos asociados al centro de transparencia en cumplimiento del decreto 328 de 2020</t>
  </si>
  <si>
    <t>428. Aunar esfuerzos técnicos, humanos, administrativos, financieros y logísticos para aportar técnicamente para evaluar los sistemas petrolíferos de las cuencas del Pacífico offshore mediante la Integración y análisis geoquímico y geológico de muestras de fondo marino (Piston core) y flujo de calor.</t>
  </si>
  <si>
    <t>429. Aunar esfuerzos técnicos, humanos, administrativos, financieros y logísticos para aportar técnicamente para llevar a cabo estudios post mortem de los pozos más representativos en corredores prospectivos con potencial gasífero en cuencas Llanos, Valle Superior del Magdalena y Valle Medio Magdalena.</t>
  </si>
  <si>
    <t>430. Adquirir un programa sísmico 2D en la cuenca Valle Inferior del Magdalena con tecnologías de adquisición de avanzada, que permitan obtener imágenes sísmicas en zonas con desafíos estructurales y estratigráficos, para realizar así, posteriores procesamientos especializados y su correspondiente interpretación.</t>
  </si>
  <si>
    <t>431. Adquirir un programa sísmico 3D en la cuenca del Valle Inferior del Magdalena con tecnologías de adquisición y procesamiento que permitan obtener imágenes sísmicas en zonas con desafíos estructurales y estratigráficos para posteriores análisis cuantitativos</t>
  </si>
  <si>
    <t>432. Contratar los servicios de tomografía computarizada de los corazones de pozos perforados por la ANH como método de preservación, medición no destructiva y estandarización de información geológica existente en el país.</t>
  </si>
  <si>
    <t>434. Contratar la integración geológica, evaluación de los sistemas petrolíferos y análisis de los corredores de prospectividad de gas de las cuencas Catatumbo y Valle Medio de Magdalena.</t>
  </si>
  <si>
    <t>435. Contratar la integración geológica, evaluación de los sistemas petrolíferos y análisis de los corredores de prospectividad de gas las cuencas Cordillera Oriental y Llanos Orientales.</t>
  </si>
  <si>
    <t>436. Contratar la integración geológica, evaluación de los sistemas petrolíferos y análisis de los corredores de prospectividad de gas las cuencas Sinú-San Jacinto y Valle Inferior de Magdalena</t>
  </si>
  <si>
    <t xml:space="preserve">437. Prestar los servicios profesionales especializados para asumir la representación y defensa de la ANH en el Tribunal de Arbitramento convocado por FRONTERA ENERGY COLOMBIA CORP SUCURSAL COLOMBIA  ante el centro de arbitraje y conciliación de la CÁMARA DE COMERCIO DE BOGOTÁ con el fin de solucionar las diferencias surgidas con ocasión de la celebración del Contrato E&amp;P Cubiro  </t>
  </si>
  <si>
    <t xml:space="preserve">438. Servicio de actualización, soporte y mantenimiento del Sistema Integral de Gestión y Control - SIGECO </t>
  </si>
  <si>
    <t>Junio</t>
  </si>
  <si>
    <t>Mayo</t>
  </si>
  <si>
    <t>Agosto</t>
  </si>
  <si>
    <t xml:space="preserve">35. Prestación de servicios de apoyo a la gestión asistencial , logistico y operativo para la Vicepresidencia Administrativa Financiera.  </t>
  </si>
  <si>
    <t>444. Contratar la prestación de servicios profesionales especializados de apoyo jurídico a la Agencia Nacional de Hidrocarburos, para el cumplimiento de sus actividades misionales</t>
  </si>
  <si>
    <t>433. Prestación de servicios profesionales para prestar apoyo administrativo en la verificación técnica de los productos generados a través de los contratos y convenios de la VT</t>
  </si>
  <si>
    <t>439. Prestar servicios profesionales especializados  en el marco del Convenio  No. 314 del 2023 MME-199 -2023 ANH, en el análisis de demanda de hidrocarburos para potenciales de reemplazo con fuentes alternativas de energía y otras alternativas de descarbonización como cambios en modos de comportamiento, así como las implicaciones para diferentes regiones del país  para la elaboración de la hoja ruta de la transición energética justa.</t>
  </si>
  <si>
    <t>440. Prestar servicios profesionales especializados en el marco del Convenio  No. 314 del 2023 MME-199 -2023 ANH, en la modelación matemática y simulación de escenarios de transición energética, que consideren potenciales cambios tanto en la oferta como en la demanda de hidrocarburos, y en diferentes escalas temporales para la elaboración de la hoja ruta de la transición energética justa.</t>
  </si>
  <si>
    <t>441. Prestar servicios profesionales especializados en el marco del Convenio  No. 314 del 2023 MME-199 -2023 ANH, en el análisis subregional y georeferenciado de diferentes potenciales de oferta de hidrocarburos y  fuentes no convencionales de energía a gran y pequeña escala, e implicaciones de los diferentes escenarios de transición energética para los territorios, tanto a nivel de oferta y demanda de energía como de impactos sociales y ambientales para la elaboración de la hoja ruta de la transición energética justa.</t>
  </si>
  <si>
    <t>443. Prestar servicios profesionales especializados  en el marco del Convenio  No. 314 del 2023 MME-199 -2023 ANH, para apoyar el diseño, planeación, estructuración, y gestión de proyectos energéticos relacionados con generación distribuida en el marco de la transición energética justa, y analizar el rol del sector hidrocarburos en dichas comunidades para la elaboración de la hoja ruta de la transición energética justa.</t>
  </si>
  <si>
    <t>314. Prestación de Servicios Profesionales Especializados para apoyo a la VORP, para la formulación y seguimiento a proyectos de Ciencia y Tecnología, convenios, diseño, formulación y seguimiento de estudios técnicos relacionados con la producción de hidrocarburos y proyectos especiales.</t>
  </si>
  <si>
    <t>386. Prestación de servicios profesionales especializados de apoyo a la Vicepresidencia de Operaciones, Regalías y Participaciones para la gestión de fiscalización a los procesos de producción.</t>
  </si>
  <si>
    <t>387. Prestación de servicios profesionales especializados de apoyo a la Vicepresidencia de Operaciones, Regalías y Participaciones para la gestión de fiscalización a los procesos de producción.</t>
  </si>
  <si>
    <t>388. Prestación de servicios profesionales especializados de apoyo a la Vicepresidencia de Operaciones, Regalías y Participaciones para la gestión de fiscalización a los procesos de producción.</t>
  </si>
  <si>
    <t>389. Prestación de servicios profesionales especializados de apoyo a la Vicepresidencia de Operaciones, Regalías y Participaciones para la gestión de fiscalización a los procesos de producción.</t>
  </si>
  <si>
    <t>209. Prestación de servicios profesionales especializados de apoyo a la Vicepresidencia de Operaciones, Regalías y Participaciones para la gestión de fiscalización a los procesos jurídicos para el cumplimiento de sus actividades misionales.</t>
  </si>
  <si>
    <t>71112300
81151900
77101800</t>
  </si>
  <si>
    <t>445. Prestación de servicios profesionales para el apoyo a la ejecución y seguimiento de los proyectos técnicos de la Gerencia de Gestión del Conocimiento.</t>
  </si>
  <si>
    <t>446. Prestación de servicios profesionales para el apoyo a la ejecución y seguimiento de los proyectos técnicos de la Gerencia de Gestión del Conocimiento en hidrogeología.</t>
  </si>
  <si>
    <t>447. Aunar esfuerzos técnicos, humanos, administrativos, financieros y logísticos para generación de un modelo geológico-geofísico a partir de la adquisición, procesamiento e interpretación de datos de magnetotelúrica, gravimetría y magnetometría del sistema geotérmico de Iza (Boyacá)</t>
  </si>
  <si>
    <t>448. Aunar esfuerzos técnicos, humanos, administrativos, financieros y logísticos para aportar técnicamente en la adquisición y procesamiento de información técnica para establecer una línea base sismológica en los campos de producción de hidrocarburos.</t>
  </si>
  <si>
    <t>449. Contratar la Interventoría Integral (técnica, social, HSE, legal, administrativa, financiera y de gestión inmobiliaria) para el Contrato resultante del proceso de selección para la adquisición sísmica Montelíbano 2D 2023 cuenca Valle Inferior del Magdalena - VIM.</t>
  </si>
  <si>
    <t>450. Contratar la Interventoría Integral (técnica, social, HSE, legal, administrativa, financiera y de gestión inmobiliaria) para el Contrato resultante del proceso de selección para la adquisición sísmica San Ángel 3D 2023 cuenca Valle Inferior del Magdalena - VIM</t>
  </si>
  <si>
    <t>451. Contratar la actualización del mapa de gradiente térmico y flujo de calor en varias cuencas sedimentarias del país en varias cuencas sedimentarias del país que comprende las cuencas del  Valle Medio del Magdalena, Cordillera y Catatumbo, y en las cuencas del Sinú- SJ, Valle Inferior, Cesar Ranchería, Chocó, Guajira, Guajira Offshore, Sinú Offshore, Tumaco, Tumaco Offshore, Urabá, Vaupés Amazonas, Cauca Patía, Amagá.</t>
  </si>
  <si>
    <t>452. Aunar esfuerzos técnicos, humanos, administrativos, financieros y logísticos para realizar la actualización del mapa de gradiente térmico y flujo de calor en varias cuencas sedimentarias del país del Subproyecto 3 que comprende las cuencas de Llanos Orientales, Valle Superior del Magdalena y Caguán – Putumayo.</t>
  </si>
  <si>
    <t>453. Contratar los servicios para identificar áreas con potencial gasífero en programas sísmicos 3D, mediante técnicas de interpretación cuantitativa y análisis de atributos sísmicos, a partir del reprocesamiento PSTM con preservación de amplitudes.</t>
  </si>
  <si>
    <t>454. Prestar servicios profesionales especializados  en el marco del Convenio  No. 314 del 2023 MME-199 -2023 ANH,, en el análisis de demanda de consumo energético a nivel industrial,  y/o modelos de simulación y optimización aplicados al sector energético para la elaboración de la hoja ruta de la transición energética justa.</t>
  </si>
  <si>
    <t>455. Prestar servicios profesionales especializados  en el marco del Convenio  No. 314 del 2023 MME-199 -2023 ANH, para Eel apoyo a  la implementación de la red del conocimiento y las estrategias de gestión del conocimiento, gobernanza y del gobierno de datos del sector minero energético para la elaboración de la hoja ruta de la transición energética justa.</t>
  </si>
  <si>
    <t>456. Prestar servicios profesionales especializados  en el marco del Convenio  No. 314 del 2023 MME-199 -2023 ANH,  para generar estrategias de potenciales mercados locales de energia  y planes relacionados con eficiencia energética para el sector para la elaboración de la hoja ruta de la transición energética justa.</t>
  </si>
  <si>
    <t>457. Prestar servicios profesionales especializados  en el marco del Convenio  No. 314 del 2023 MME-199 -2023 ANH,, para apoyar estructuración de proyectos de inversión del sector relacionados con energía y generación distribuida en el marco de la transición energética justa,  para la elaboración de la hoja ruta de la transición energética justa.</t>
  </si>
  <si>
    <t>458. Prestar servicios profesionales especializados  en el marco del Convenio  No. 314 del 2023 MME-199 -2023 ANH,para apoyo al desarrollo del componente normativo en materia de derecho comparado, estrategia comunicacional ajustada a derecho y estrategia de incentivos del sector minero energético para la definición de la hoja ruta de la transición energética justa.</t>
  </si>
  <si>
    <t>459. Prestar servicios profesionales especializados  en el marco del Convenio  No. 314 del 2023 MME-199 -2023 ANH, para apoyo al desarrollo del componente normativo en materia de diagnostico normativo, propuesta para el cierre de brechas y propuesta de marco legal, reglamentario y de política pública del sector minero energético para la definición de la hoja ruta de la transición energética justa.</t>
  </si>
  <si>
    <t>Concurso de Méritos abierto</t>
  </si>
  <si>
    <t xml:space="preserve"> $ 116.357.139 </t>
  </si>
  <si>
    <t xml:space="preserve"> $ 45.000.000 </t>
  </si>
  <si>
    <t xml:space="preserve"> $ 1.800.000.000 </t>
  </si>
  <si>
    <t xml:space="preserve"> $ 12.600.000.000 </t>
  </si>
  <si>
    <t xml:space="preserve"> $ 2.125.000.000 </t>
  </si>
  <si>
    <t xml:space="preserve"> $ 361.250.000 </t>
  </si>
  <si>
    <t xml:space="preserve"> $ 10.393.920.134 </t>
  </si>
  <si>
    <t xml:space="preserve"> $ 5.830.087.667 </t>
  </si>
  <si>
    <t xml:space="preserve"> $9.478.188.369 </t>
  </si>
  <si>
    <t>108,000,000</t>
  </si>
  <si>
    <t>442. Prestar servicios profesionales especializados a
la ANH y al Ministerio de Minas y Energía en el marco del convenio 314 del 2023 MME-199 -2023 ANH, para el desarrollo e implementación de estrategias de comunicación, administración de redes sociales, diseño de páginas Web, piezas gráficas, manuales, folletos y demás piezas en el marco de la elaboración de la hoja ruta de la transición energética justa.</t>
  </si>
  <si>
    <t>460. Contratar la participación estratégica de la ANH en el 2°Congreso Internacional de Hidrógeno</t>
  </si>
  <si>
    <t>461. Contratar la participación estratégica de la ANH en el VI Encuentro y Feria Renovables LATAM</t>
  </si>
  <si>
    <t>462. Contratar la participación estratégica de la ANH en el II Gran Foro ACP: Hechos de Sostenibilidad</t>
  </si>
  <si>
    <t>463. Contratar la participación estratégica de la ANH en el Congreso Naturgas 2023</t>
  </si>
  <si>
    <t>464. Prestación de servicios profesionales como abogado especializado con plena autonomía para brindar apoyo jurídico a la Vicepresidencia de Promoción y Asignación de Áreas.</t>
  </si>
  <si>
    <t>465. Prestación de servicios profesionales especializados para el apoyo a la Vicepresidencia de Promoción y Asignación de Áreas.</t>
  </si>
  <si>
    <t>466. Prestación de servicios profesionales especializados para el apoyo a las actividades de promoción y comunicaciones de la Vicepresidencia de Promoción y Asignación de Áreas.</t>
  </si>
  <si>
    <t>467. Prestación de servicios profesionales especializados para el apoyo a las actividades de promoción y mercadeo de la Vicepresidencia de Promoción y Asignación de Áreas.</t>
  </si>
  <si>
    <t>468. Prestación de servicios profesionales para el apoyo a la Vicepresidencia de Promoción y Asignación de Áreas.</t>
  </si>
  <si>
    <t>469. Prestación de servicios profesionales para el apoyo a la Vicepresidencia de Promoción y Asignación de Áreas.</t>
  </si>
  <si>
    <t>470. Prestación de servicios profesionales especializados para el apoyo a la Vicepresidencia de Promoción y Asignación de Áreas.</t>
  </si>
  <si>
    <t>471. Prestación de servicios profesionales para el apoyo a la Vicepresidencia de Promoción y Asignación de Áreas.</t>
  </si>
  <si>
    <t xml:space="preserve">44103100
44121600 </t>
  </si>
  <si>
    <t>472. Adquirir la suscripción para ocho (8) usuarios por doce (12) meses del aplicativo Justinmind, para la realización de diseño de prototipos de software</t>
  </si>
  <si>
    <t>473. Prestación de Servicios Profesionales Especializados para el desarrollo e implementación de funcionalidades y sistemas como parte de la automatización de procesos de la ANH</t>
  </si>
  <si>
    <t>474. Prestación de Servicios Profesionales Especializados para el desarrollo e implementación de funcionalidades y sistemas como parte de la automatización de procesos de la ANH</t>
  </si>
  <si>
    <t>475. Prestación de Servicios Profesionales Especializados para el desarrollo e implementación de funcionalidades y sistemas como parte de la automatización de procesos de la ANH</t>
  </si>
  <si>
    <t>476. Prestación de Servicios Profesionales Especializados para el desarrollo e implementación de funcionalidades y sistemas como parte de la automatización de procesos de la ANH</t>
  </si>
  <si>
    <t>477. Prestación de Servicios Profesionales Especializados para el desarrollo e implementación de funcionalidades y sistemas como parte de la automatización de procesos de la ANH</t>
  </si>
  <si>
    <t>478. Prestación de Servicios Profesionales Especializados para el desarrollo e implementación de funcionalidades y sistemas como parte de la automatización de procesos de la ANH</t>
  </si>
  <si>
    <t>479. Prestación de servicios profesionales especializados para el levantamiento de requerimientos,  análisis, diseño y pruebas de los desarrollos requeridos para la automatización de procesos de la ANH</t>
  </si>
  <si>
    <t>480. Prestación de servicios profesionales especializados para el levantamiento de requerimientos,  análisis, diseño y pruebas de los desarrollos requeridos para la automatización de procesos de la ANH</t>
  </si>
  <si>
    <t>481. Prestación de Servicios Profesionales Especializados para el desarrollo e implementación de funcionalidades y sistemas como parte de la automatización de procesos de la ANH</t>
  </si>
  <si>
    <t>482. Prestación de servicios profesionales especializados para el levantamiento de requerimientos,  análisis, diseño y pruebas de los desarrollos requeridos para la automatización de procesos de la ANH</t>
  </si>
  <si>
    <t>483. Prestación de servicios profesionales especializados para el levantamiento de requerimientos,  análisis, diseño y pruebas de los desarrollos requeridos para la automatización de procesos de la ANH</t>
  </si>
  <si>
    <t>484. Prestación de Servicios de apoyo a la gestión para el soporte de TI que brinda la Oficina de Tecnologías de la Información a los usuarios de la ANH</t>
  </si>
  <si>
    <t>485. Prestación de Servicios de apoyo a la gestión para el soporte de TI que brinda la Oficina de Tecnologías de la Información a los usuarios de la ANH</t>
  </si>
  <si>
    <t>486. Suministro de papelería y útiles de oficina para la ANH.</t>
  </si>
  <si>
    <t>487. Prestación de servicios profesionales especializados en la estructuración financiera de procesos contractuales y atención de los mismos.</t>
  </si>
  <si>
    <t>488. Prestación de servicios profesionales especializados en temas de contratación administrativa a la Vicepresidencia Administrativa Financiera.</t>
  </si>
  <si>
    <t>489. Diagnóstico integral de archivo de la ANH y lo inherente a éste.</t>
  </si>
  <si>
    <t>490. Prestación de servicios profesionales especializados,  tendientes a la realización de estudios de encargo para la provisión de empleos, seguimiento y actualización del aplicativo SIGEP II de la planta de personal, y demás actividades que garanticen el cumplimiento de los objetivos al interior del grupo de Talento Humano.</t>
  </si>
  <si>
    <t>491. Prestar los servicios profesionales especializados para el apoyo a la Gestión del GIT de Talento Humano, en lo relacionado mantenimiento, implementación de estrategias y cumplimiento del Sistema de Gestión de Seguridad y Salud de la Agencia Nacional de Hidrocarburos - ANH</t>
  </si>
  <si>
    <t>492. Prestación de servicios profesionales especializados de apoyo a la gestión para el desarrollo, seguimiento e implementación de los planes a cargo del GIT de Talento Humano</t>
  </si>
  <si>
    <t>493. Prestación de servicios profesionales para el apoyo al proceso de nómina y administración de personal de la Agencia Nacional de Hidrocarburos.</t>
  </si>
  <si>
    <t>494. Prestación de servicios profesionales Especializados para el apoyo a la administración de personal y  al plan estratégico del Grupo Interno de trabajo de Talento Humano de la Agencia Nacional de Hidrocarburos.</t>
  </si>
  <si>
    <t>495. Aunar esfuerzos administrativos, jurídicos, técnicos, financieros, de apoyo logístico y de comunicación, para el fortalecimiento de las funciones a cargo de cada una de las partes, que permitan promover y facilitar la estructuración y desarrollo de los cometidos misionales y sectoriales.</t>
  </si>
  <si>
    <t>496. Prestación de servicios profesionales especializados para la gestión de los procesos de fiscalización PAS en Gerencia de Asuntos Legales y Contratación.</t>
  </si>
  <si>
    <t>497. Prestación de servicios profesionales especializados para la gestión de los procesos de fiscalización PAS en Gerencia de Asuntos Legales y Contratación.</t>
  </si>
  <si>
    <t>498. Prestación de servicios profesionales especializados para la gestión de fiscalización en los procesos jurídicos para el cumplimiento de sus actividades misionales.</t>
  </si>
  <si>
    <t>499. Prestación de Servicios de apoyo a la gestión, administrativa, asistencial, logístico y operativo para la VORP- SGR</t>
  </si>
  <si>
    <t>500. Prestación de servicios profesionales especializados para la gestión de fiscalización en los procesos de pozos inactivos y abandonados.</t>
  </si>
  <si>
    <t>501. Prestación de servicios profesionales especializados para la gestión de fiscalización en los procesos de emisiones fugitivas de gas y venteos.</t>
  </si>
  <si>
    <t>502. Prestación de servicios profesionales especializados para la gestión de fiscalización en los procesos de producción.</t>
  </si>
  <si>
    <t>503. Prestación de servicios profesionales especializados para la gestión de fiscalización en los procesos administrativos y financieros.</t>
  </si>
  <si>
    <t>504. Prestación de servicios profesionales especializados para la gestión de fiscalización en los procesos de intervención  de pozos.</t>
  </si>
  <si>
    <t xml:space="preserve">505. Prestación de servicios profesionales especializados para la gestión de fiscalización en los procesos de perforación de nuevos pozos e intervención de pozos inactivos. </t>
  </si>
  <si>
    <t>506. Prestación de servicios profesionales especializados para la gestión de información y plataformas tecnológicas del centro de control.</t>
  </si>
  <si>
    <t>507. Prestación de servicios profesionales para la gestión de fiscalización en los procesos de AVM.</t>
  </si>
  <si>
    <t>508. Prestación de servicios profesionales para la gestión de fiscalización en los procesos de AVM.</t>
  </si>
  <si>
    <t>509. Prestación de servicios profesionales especializados para la gestión de fiscalización en los procesos de perforación de nuevos pozos e intervención de pozos inactivos.</t>
  </si>
  <si>
    <t>510. Prestación de servicios profesionales especializados para la gestión de información y plataformas tecnológicas del centro de control.</t>
  </si>
  <si>
    <t>511. Prestación de servicios profesionales para la gestión de fiscalización en los procesos de AVM.</t>
  </si>
  <si>
    <t>512. Prestación de servicios profesionales para la gestión de fiscalización en los procesos de AVM.</t>
  </si>
  <si>
    <t>513. Prestación de servicios profesionales especializados para la gestión de fiscalización en los procesos de producción.</t>
  </si>
  <si>
    <t>514. Prestación de servicios profesionales especializados para la gestión de fiscalización en los procesos de producción.</t>
  </si>
  <si>
    <t>515. Prestación de servicios profesionales especializados para la gestión de fiscalización en los procesos de producción.</t>
  </si>
  <si>
    <t>516. Prestación de servicios profesionales especializados para la gestión de fiscalización en los procesos de pozos inactivos y abandonados.</t>
  </si>
  <si>
    <t>517. Prestación de servicios profesionales especializados para la gestión de fiscalización en los procesos de exploración y explotación de hidrocarburos.</t>
  </si>
  <si>
    <t>518. Prestación de servicios profesionales especializados para la gestión de fiscalización en los procesos de exploración y explotación de hidrocarburos.</t>
  </si>
  <si>
    <t xml:space="preserve">519. Prestación de servicios profesionales para la gestión de fiscalización en los procesos  de análisis de riesgos en las operaciones de exploración y producción de Hidrocarburos </t>
  </si>
  <si>
    <t xml:space="preserve">520. Prestación de servicios profesionales especializados para la gestión de fiscalización en los procesos de análisis de riesgos en las operaciones de exploración y producción de Hidrocarburos </t>
  </si>
  <si>
    <t xml:space="preserve">521. Prestación de Servicios Profesionales Especializados para la elaboración del Balance General de la Nación, el informe final de recursos y reservas y conceptos técnicos de operaciones y reservas en el marco de la experticia de Ingeniería de yacimientos. </t>
  </si>
  <si>
    <t xml:space="preserve">522. Prestación de servicios profesionales especializados para  la revisión técnica del Informe Final de Recursos y Reservas y el asesoramiento  integral de todos los procesos y conceptos técnicos asignados a la Gerencia. </t>
  </si>
  <si>
    <t>523. Prestación de servicios profesionales especializados para el aseguramiento de los informes de recursos y reservas de la Nación (IRR), la elaboración de conceptos competencia de la gerencia y estrategias relacionadas con la transición energética.</t>
  </si>
  <si>
    <t xml:space="preserve">524. Prestación de servicios profesionales especializados para el proceso de recursos y reservas y la elaboración de conceptos derivados del mismo. </t>
  </si>
  <si>
    <t xml:space="preserve">525. Prestación de Servicios Profesionales Especializados para la consolidación y conciliación de las cifras de recursos y reservas, la elaboración del informe final IRR y el soporte a las actividades de caracterización de procesos de la GRO. </t>
  </si>
  <si>
    <t xml:space="preserve">526. Prestación de servicios profesionales especializados para el aseguramiento de la información de recursos y reservas presentada por las compañías operadoras y el soporte a los conceptos de yacimientos competencia del área. </t>
  </si>
  <si>
    <t>527. Prestación de Servicios Profesionales Especializados para el soporte a la Plataforma Tecnológica de recepción y reporte de los Informes de Recursos y Reservas de la Nación.</t>
  </si>
  <si>
    <t>528. Prestación de servicios profesionales para la gestión de la Ventanilla Única de Comercio Exterior (VUCE),  y apoyo a la consolidación del informe final de recursos y reservas de la nación.</t>
  </si>
  <si>
    <t>529. Prestación de Servicios Profesionales Especializados para la formulación y seguimiento de los proyectos de Ciencia y Tecnología, soporte para la elaboración de conceptos técnicos en procesos de incentivos a la producción de hidrocarburos y estrategias relacionadas a la transición energética</t>
  </si>
  <si>
    <t xml:space="preserve">530. Prestación de Servicios Profesionales Especializados para la mejora y soporte a los Sistemas de Calidad de la Vicepresidencia de Operaciones, Regalías y Participaciones. </t>
  </si>
  <si>
    <t>531. Prestación de servicios profesionales especializados para el diseño y ejecución de la estrategia de la ANH en lo referente a  la transición energética y el cumplimiento de metas país de reducción de emisiones de gases de efecto invernadero (GEI).</t>
  </si>
  <si>
    <t>532. Prestación de servicios profesionales especializados para el diseño y ejecución de la estrategia de la ANH en lo referente a  la Recobro Mejorado, transición energética y el cumplimiento de metas país de reducción de emisiones de gases de efecto invernadero (GEI).</t>
  </si>
  <si>
    <t>533. Prestación de servicios profesionales especializados para la gestión de los procesos de fiscalización PAS en Gerencia de Asuntos Legales y Contratación.</t>
  </si>
  <si>
    <t>534. Prestación de servicios profesionales especializados para la gestión de los procesos de fiscalización PAS en Gerencia de Asuntos Legales y Contratación.</t>
  </si>
  <si>
    <t>535. Prestación de servicios profesionales especializados de apoyo para la Vicepresidencia Técnica en el afianzamiento del Sistema de Información Geográfico, como también en el aseguramiento y manejo de la base de datos técnica de sísmica, de pozos y del software petrotécnico para los procesos de evaluación de áreas de la Agencia Nacional de Hidrocarburos - ANH.</t>
  </si>
  <si>
    <t>536. Prestación de servicios profesionales especializados de apoyo para la Vicepresidencia Técnica en cuanto a la verificación y actualización de la base de datos técnica y en la verificación del cumplimiento de los requisitos técnicos de los productos recibidos a través de los proyectos de inversión de la VT de la Agencia Nacional de Hidrocarburos - ANH.</t>
  </si>
  <si>
    <t>537. Prestación de servicios profesionales especializados en la Vicepresidencia Técnica para la emisión de conceptos de geología relacionados con la delimitación de los yacimientos en evaluación o en producción a cargo de la VT de la Agencia Nacional de Hidrocarburos - ANH.</t>
  </si>
  <si>
    <t>538. Prestación de servicios profesionales especializados de apoyo en la Vicepresidencia Técnica para llevar a cabo el mantenimiento de las bases de datos espaciales del Sistema de Información Geográfica - SIG  de la Agencia Nacional de Hidrocarburos - ANH, como también generar y validar productos cartográficos y temáticos con componente espacial.</t>
  </si>
  <si>
    <t>539. Prestación de servicios profesionales especializados de apoyo en la Vicepresidencia Técnica para la administración del Sistema de Información Geográfica - SIG de la ANH, la generación de productos cartográficos para identificación de áreas de interés, así como la evaluación y mantenimiento de la información geográfica y de los registros para realizar el seguimiento de la expedición y actualización de las resoluciones de ubicación territorial de yacimientos a cargo de la VT de la Agencia Nacional de Hidrocarburos - ANH.</t>
  </si>
  <si>
    <t>540. Prestación de servicios profesionales especializados de apoyo en la Vicepresidencia Técnica para el mantenimiento y actualización de las bases de datos espaciales del Sistema de Información Geográfica - SIG de la Agencia Nacional de Hidrocarburos - ANH, estructurar y realizar informes de gestión, como también generar y validar productos cartográficos y temáticos con componente espacial.</t>
  </si>
  <si>
    <t>541. Prestación de servicios profesionales especializados de apoyo a la Vicepresidencia Técnica en la actualización del Sistema de Información Geográfica - SIG de la Agencia Nacional de Hidrocarburos - ANH, realizar la actualización del Mapa de Tierras, como también validar y generar los productos cartográficos y temáticos con componente espacial que se requieran.</t>
  </si>
  <si>
    <t>542. Prestación de servicios profesionales especializados en la Vicepresidencia Técnica para la emisión de conceptos de geología y geofísica relacionados con la delimitación de los yacimientos en evaluación o en producción y apoyar en el levantamiento de los requerimientos de desarrollos tecnológicos con componente espacial que sean requeridos.</t>
  </si>
  <si>
    <t>543. Prestación de servicios profesionales especializados en la Vicepresidencia Técnica para el apoyo a la supervisón de contratos y convenios derivados del proyecto de inversión de la VT de la Agencia Nacional de Hidrocarburos - ANH, relacionados con la Dirección de Geociencias Básicas del Servicio Geológico Colombiano - SGC.</t>
  </si>
  <si>
    <t>544. Prestación de servicios profesionales especializados en la Vicepresidencia Técnica para el apoyo a la supervisón de convenios del proyecto de inversión de la VT de la Agencia Nacional de Hidrocarburos - ANH, relacionados con la Dirección de Hidrocarburos y Dirección Geoamenazas del Servicio Geológico Colombiano - SGC.</t>
  </si>
  <si>
    <t>545. Prestación de servicios profesionales especializados en la Vicepresidencia Técnica para la evaluación geológica y geofísica de áreas y la identificación de oportunidades exploratorias de gas en varias cuencas sedimentarias del norte de Colombia o las demás cuencas que sean requeridas por la VT de la Agencia Nacional de Hidrocarburos - ANH.</t>
  </si>
  <si>
    <t>546. Prestación de servicios profesionales especializados en la Vicepresidencia Técnica para llevar a cabo la verificación técnica de los productos entregados a la VT de la Agencia Nacional de Hidrocarburos  - ANH, en el marco de los contratos y convenios suscritos en la vigencia 2022.</t>
  </si>
  <si>
    <t>547. Prestación de servicios profesionales en la Vicepresidencia Técnica para apoyar el trámite de las solicitudes de información técnica y geológica de la Vicepresidencia Técnica de la Agencia Nacional de Hidrocarburos - ANH y otras dependencias de la ANH, como también realizar la verificación de los productos entregados a VT en el 2022 derivados de los convenios y contratos suscritos.</t>
  </si>
  <si>
    <t>548. Prestación de servicios profesionales especializados en la Vicepresidencia Técnica, para el apoyo a la verificación y actualización de los productos derivados de los contratos y convenios suscritos en la vigencia 2022 por la VT de la Agencia Nacional de Hidrocarburos - ANH, como apoyar en la verificación del cumplimiento de los productos conforme con el manual de entrega de información del EPIS.</t>
  </si>
  <si>
    <t>549. Prestación de servicios profesionales en la Vicepresidencia Técnica para el apoyo y acompañamiento en la elaboración de los insumos, estructuración y seguimiento a proyectos técnicos de la Gerencia de Gestión del Conocimiento, relacionados con la transición energética y otras fuentes de energía no convencionales. </t>
  </si>
  <si>
    <t>550. Prestación de servicios profesionales a la vicepresidencia de contratos de hidrocarburos en el seguimiento y gestión al cumplimiento de las obligaciones sociales y/o ambientales y a cargo de las operadoras en los contratos de hidrocarburos</t>
  </si>
  <si>
    <t>551. Prestación de servicios profesionales a la vicepresidencia de contratos de hidrocarburos en el seguimiento y gestión al cumplimiento de las obligaciones sociales y/o ambientales y a cargo de las operadoras en los contratos de hidrocarburos</t>
  </si>
  <si>
    <t>552. Prestación de servicios profesionales a la vicepresidencia de contratos de hidrocarburos en el seguimiento y gestión al cumplimiento de las obligaciones sociales y/o ambientales y a cargo de las operadoras en los contratos de hidrocarburos</t>
  </si>
  <si>
    <t>553. Prestación de servicios profesionales a la vicepresidencia de contratos de hidrocarburos en el seguimiento y gestión al cumplimiento de las obligaciones sociales y/o ambientales y a cargo de las operadoras en los contratos de hidrocarburos</t>
  </si>
  <si>
    <t>554. Prestación de servicios profesionales a la vicepresidencia de contratos de hidrocarburos en el seguimiento y gestión al cumplimiento de las obligaciones sociales y/o ambientales y a cargo de las operadoras en los contratos de hidrocarburos</t>
  </si>
  <si>
    <t>555. Prestación de servicios profesionales a la vicepresidencia de contratos de hidrocarburos en el seguimiento y gestión al cumplimiento de las obligaciones sociales y/o ambientales y a cargo de las operadoras en los contratos de hidrocarburos</t>
  </si>
  <si>
    <t>556. Prestación de servicios profesionales a la vicepresidencia de contratos de hidrocarburos en el seguimiento y gestión al cumplimiento de las obligaciones sociales y/o ambientales y a cargo de las operadoras en los contratos de hidrocarburos</t>
  </si>
  <si>
    <t>557. Prestación de servicios profesionales a la vicepresidencia de contratos de hidrocarburos en el seguimiento y gestión al cumplimiento de las obligaciones sociales y/o ambientales y a cargo de las operadoras en los contratos de hidrocarburos</t>
  </si>
  <si>
    <t>558. Prestación de Servicios profesionales especializados para el desarrollo e implementación de objetivos de Transición energética en el ámbito social para el sector de Minas y Energía</t>
  </si>
  <si>
    <t>559. Prestación de Servicios profesionales especializados para el desarrollo e implementación de objetivos de Transición energética en el ámbito ambiental para el sector de Minas y Energía</t>
  </si>
  <si>
    <t>560. Prestación de Servicios profesionales especializados para el desarrollo e implementación de objetivos de Transición energética en el ámbito social para el sector de Minas y energía</t>
  </si>
  <si>
    <t>561. Prestación de servicios profesionales especializados para el apoyo legal en la gestión de socioambiental asociada a los contratos de exploración y producción de hidrocarburos</t>
  </si>
  <si>
    <t>562. Prestación de servicios profesionales para el apoyo legal en la gestión de socioambiental asociada a los contratos de exploración y producción de hidrocarburos</t>
  </si>
  <si>
    <t>563. Prestación de servicios profesionales especializados para el apoyo legal en la gestión de socioambiental asociada a los contratos de exploración y producción de hidrocarburos</t>
  </si>
  <si>
    <t>564. Prestación de servicios profesionales especializados para apoyar y asesorar la formulación y seguimiento del proyecto de Inversión socio ambiental, así como el apoyo a la Gestión ambiental y social en el territorio</t>
  </si>
  <si>
    <t>565.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</si>
  <si>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566.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</si>
  <si>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</si>
  <si>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</si>
  <si>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569. Prestación de servicios profesionales a la vicepresidencia de contratos de hidrocarburos en el seguimiento y gestión al cumplimiento de las obligaciones sociales y/o ambientales y a cargo de las operadoras en los contratos de hidrocarburos</t>
  </si>
  <si>
    <t>570. Prestación de servicios profesionales a la vicepresidencia de contratos de hidrocarburos en el seguimiento y gestión al cumplimiento de las obligaciones sociales y/o ambientales y a cargo de las operadoras en los contratos de hidrocarburos</t>
  </si>
  <si>
    <t>571. Prestación de servicios profesionales especializados para el apoyo a la Vicepresidencia de Contratos de Hidrocarburos</t>
  </si>
  <si>
    <t>572. Prestación de servicios profesionales especializados para el apoyo a la Vicepresidencia de Contratos de Hidrocarburos</t>
  </si>
  <si>
    <t>573. Prestación de servicios profesionales especializados para el apoyo a la Vicepresidencia de Contratos de Hidrocarburos</t>
  </si>
  <si>
    <t>574. Prestación de servicios profesionales especializados para el apoyo a la Vicepresidencia de Contratos de Hidrocarburos</t>
  </si>
  <si>
    <t>575. Prestación de servicios profesionales especializados para el apoyo a la Vicepresidencia de Contratos de Hidrocarburos</t>
  </si>
  <si>
    <t>576. Prestación de servicios profesionales especializados para el apoyo a la Vicepresidencia de Contratos de Hidrocarburos</t>
  </si>
  <si>
    <t>577. Prestación de servicios profesionales especializados para el apoyo a la Vicepresidencia de Contratos de Hidrocarburos</t>
  </si>
  <si>
    <t>578. Prestación de servicios profesionales especializados para el apoyo a la Vicepresidencia de Contratos de Hidrocarburos</t>
  </si>
  <si>
    <t>579. Prestación de servicios profesionales especializados para el apoyo a la Vicepresidencia de Contratos de Hidrocarburos</t>
  </si>
  <si>
    <t>580. Prestación de servicios profesionales especializados para el apoyo a la Vicepresidencia de Contratos de Hidrocarburos</t>
  </si>
  <si>
    <t>581. Prestación de servicios profesionales especializados para el apoyo a la Vicepresidencia de Contratos de Hidrocarburos</t>
  </si>
  <si>
    <t>582. Prestación de servicios profesionales especializados para el apoyo a la Vicepresidencia de Contratos de Hidrocarburos</t>
  </si>
  <si>
    <t>583. Prestación de servicios profesionales especializados para el apoyo a la Vicepresidencia de Contratos de Hidrocarburos</t>
  </si>
  <si>
    <t>584. Prestación de servicios profesionales especializados para el apoyo a la Vicepresidencia de Contratos de Hidrocarburos</t>
  </si>
  <si>
    <t>585. Prestación de servicios profesionales especializados para el apoyo a la Vicepresidencia de Contratos de Hidrocarburos</t>
  </si>
  <si>
    <t>586. Prestación de servicios profesionales para el apoyo a la Vicepresidencia de Contratos de Hidrocarburos</t>
  </si>
  <si>
    <t>587. Prestación de servicios profesionales para el apoyo a la Vicepresidencia de Contratos de Hidrocarburos</t>
  </si>
  <si>
    <t>588. Prestación de servicios profesionales especializados para el apoyo a la Vicepresidencia de Contratos de Hidrocarburos</t>
  </si>
  <si>
    <t>589. Prestación de servicios profesionales especializados para el apoyo a la Vicepresidencia de Contratos de Hidrocarburos</t>
  </si>
  <si>
    <t>590. Prestación de servicios profesionales especializados para el apoyo a la Vicepresidencia de Contratos de Hidrocarburos</t>
  </si>
  <si>
    <t>591. Prestación de servicios profesionales especializados para el apoyo a la Vicepresidencia de Contratos de Hidrocarburos</t>
  </si>
  <si>
    <t>592. Prestación de servicios profesionales especializados para el apoyo a la Vicepresidencia de Contratos de Hidrocarburos</t>
  </si>
  <si>
    <t>593. Prestación de servicios profesionales especializados para el apoyo a la Vicepresidencia de Contratos de Hidrocarburos</t>
  </si>
  <si>
    <t>594. Prestación de servicios profesionales especializados para el apoyo a la Vicepresidencia de Contratos de Hidrocarburos</t>
  </si>
  <si>
    <t>595. Prestación de servicios profesionales especializados para el apoyo a la Vicepresidencia de Contratos de Hidrocarburos</t>
  </si>
  <si>
    <t>596. Prestación de servicios profesionales especializados para el apoyo a la Vicepresidencia de Contratos de Hidrocarburos</t>
  </si>
  <si>
    <t>597. Prestación de servicios profesionales especializados para el apoyo a la Vicepresidencia de Contratos de Hidrocarburos</t>
  </si>
  <si>
    <t>598. Prestación de servicios profesionales especializados para el apoyo a la Vicepresidencia de Contratos de Hidrocarburos</t>
  </si>
  <si>
    <t>599. Prestación de servicios profesionales especializados para el apoyo a la Vicepresidencia de Contratos de Hidrocarburos</t>
  </si>
  <si>
    <t>600. Prestación de servicios profesionales especializados para el apoyo a la Vicepresidencia de Contratos de Hidrocarburos</t>
  </si>
  <si>
    <t>601. Prestación de servicios profesionales especializados para el apoyo a la Vicepresidencia de Contratos de Hidrocarburos</t>
  </si>
  <si>
    <t>602. Prestación de servicios profesionales especializados para el apoyo a la Vicepresidencia de Contratos de Hidrocarburos</t>
  </si>
  <si>
    <t>603. Prestación de servicios profesionales especializados para el apoyo a la Vicepresidencia de Contratos de Hidrocarburos</t>
  </si>
  <si>
    <t>604. Prestación de servicios profesionales especializados para el apoyo a la Vicepresidencia de Contratos de Hidrocarburos</t>
  </si>
  <si>
    <t>605. Prestación de servicios profesionales especializados para el apoyo a la Vicepresidencia de Contratos de Hidrocarburos</t>
  </si>
  <si>
    <t>Mayo 4 de 2023</t>
  </si>
  <si>
    <t>345. Servicio de aseo y cafetería,  suministros relacionados y mantenimientos menores en las instalaciones de la ANH</t>
  </si>
  <si>
    <t>Aprobadas</t>
  </si>
  <si>
    <t>606. Prestación de servicios profesionales especializados para el apoyo legal en la gestión de socioambiental asociada a los contratos de exploración y producción de hidrocarburos</t>
  </si>
  <si>
    <t>607. Aunar esfuerzos entre la Policía Nacional, el Ministerio de Minas y Energía, la Agencia Nacional de Hidrocarburos y otras entidades adscritas, de tal forma que permitan atender los requerimientos básicos de para el desplazamiento aéreo del titular de la cartera y/o los funcionarios que se autorice por escrito, dentro del territorio nacional en desarrollo de las actividades que les sean propias”.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</si>
</sst>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 numFmtId="168" formatCode="&quot;$&quot;\ #,##0"/>
  </numFmts>
  <fonts count="17"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3" fontId="3" fillId="0" borderId="0" applyFont="0" applyFill="0" applyBorder="0" applyAlignment="0" applyProtection="0"/>
  </cellStyleXfs>
  <cellXfs count="50">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left" vertical="center" wrapText="1"/>
    </xf>
    <xf numFmtId="166" fontId="3" fillId="0" borderId="1" xfId="45" applyNumberFormat="1" applyFont="1" applyFill="1" applyBorder="1" applyAlignment="1">
      <alignment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168" fontId="15" fillId="0" borderId="1" xfId="86" applyNumberFormat="1" applyFont="1" applyFill="1" applyBorder="1" applyAlignment="1">
      <alignment horizontal="right" vertical="center" wrapText="1"/>
    </xf>
    <xf numFmtId="0" fontId="12"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99"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324"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226" Type="http://schemas.openxmlformats.org/officeDocument/2006/relationships/hyperlink" Target="mailto:susana.rodriguez.g@anh.gov.co" TargetMode="External"/><Relationship Id="rId268"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335"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37" Type="http://schemas.openxmlformats.org/officeDocument/2006/relationships/hyperlink" Target="mailto:susana.rodriguez.g@anh.gov.co" TargetMode="External"/><Relationship Id="rId279"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290" Type="http://schemas.openxmlformats.org/officeDocument/2006/relationships/hyperlink" Target="mailto:susana.rodriguez.g@anh.gov.co" TargetMode="External"/><Relationship Id="rId304" Type="http://schemas.openxmlformats.org/officeDocument/2006/relationships/hyperlink" Target="mailto:susana.rodriguez.g@anh.gov.co" TargetMode="External"/><Relationship Id="rId346"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206" Type="http://schemas.openxmlformats.org/officeDocument/2006/relationships/hyperlink" Target="mailto:susana.rodriguez.g@anh.gov.co" TargetMode="External"/><Relationship Id="rId248"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315" Type="http://schemas.openxmlformats.org/officeDocument/2006/relationships/hyperlink" Target="mailto:susana.rodriguez.g@anh.gov.co" TargetMode="External"/><Relationship Id="rId357"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217" Type="http://schemas.openxmlformats.org/officeDocument/2006/relationships/hyperlink" Target="mailto:susana.rodriguez.g@anh.gov.co" TargetMode="External"/><Relationship Id="rId259"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270" Type="http://schemas.openxmlformats.org/officeDocument/2006/relationships/hyperlink" Target="mailto:susana.rodriguez.g@anh.gov.co" TargetMode="External"/><Relationship Id="rId326"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228" Type="http://schemas.openxmlformats.org/officeDocument/2006/relationships/hyperlink" Target="mailto:susana.rodriguez.g@anh.gov.co" TargetMode="External"/><Relationship Id="rId281" Type="http://schemas.openxmlformats.org/officeDocument/2006/relationships/hyperlink" Target="mailto:susana.rodriguez.g@anh.gov.co" TargetMode="External"/><Relationship Id="rId337"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39" Type="http://schemas.openxmlformats.org/officeDocument/2006/relationships/hyperlink" Target="mailto:susana.rodriguez.g@anh.gov.co" TargetMode="External"/><Relationship Id="rId250" Type="http://schemas.openxmlformats.org/officeDocument/2006/relationships/hyperlink" Target="mailto:susana.rodriguez.g@anh.gov.co" TargetMode="External"/><Relationship Id="rId292" Type="http://schemas.openxmlformats.org/officeDocument/2006/relationships/hyperlink" Target="mailto:susana.rodriguez.g@anh.gov.co" TargetMode="External"/><Relationship Id="rId306"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348"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208" Type="http://schemas.openxmlformats.org/officeDocument/2006/relationships/hyperlink" Target="mailto:susana.rodriguez.g@anh.gov.co" TargetMode="External"/><Relationship Id="rId261"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317" Type="http://schemas.openxmlformats.org/officeDocument/2006/relationships/hyperlink" Target="mailto:susana.rodriguez.g@anh.gov.co" TargetMode="External"/><Relationship Id="rId359"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219" Type="http://schemas.openxmlformats.org/officeDocument/2006/relationships/hyperlink" Target="mailto:susana.rodriguez.g@anh.gov.co" TargetMode="External"/><Relationship Id="rId230"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72" Type="http://schemas.openxmlformats.org/officeDocument/2006/relationships/hyperlink" Target="mailto:susana.rodriguez.g@anh.gov.co" TargetMode="External"/><Relationship Id="rId328"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209" Type="http://schemas.openxmlformats.org/officeDocument/2006/relationships/hyperlink" Target="mailto:susana.rodriguez.g@anh.gov.co" TargetMode="External"/><Relationship Id="rId360" Type="http://schemas.openxmlformats.org/officeDocument/2006/relationships/hyperlink" Target="mailto:susana.rodriguez.g@anh.gov.co" TargetMode="External"/><Relationship Id="rId220" Type="http://schemas.openxmlformats.org/officeDocument/2006/relationships/hyperlink" Target="mailto:susana.rodriguez.g@anh.gov.co" TargetMode="External"/><Relationship Id="rId241"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262" Type="http://schemas.openxmlformats.org/officeDocument/2006/relationships/hyperlink" Target="mailto:susana.rodriguez.g@anh.gov.co" TargetMode="External"/><Relationship Id="rId283" Type="http://schemas.openxmlformats.org/officeDocument/2006/relationships/hyperlink" Target="mailto:susana.rodriguez.g@anh.gov.co" TargetMode="External"/><Relationship Id="rId318" Type="http://schemas.openxmlformats.org/officeDocument/2006/relationships/hyperlink" Target="mailto:susana.rodriguez.g@anh.gov.co" TargetMode="External"/><Relationship Id="rId339"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350"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210"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231" Type="http://schemas.openxmlformats.org/officeDocument/2006/relationships/hyperlink" Target="mailto:susana.rodriguez.g@anh.gov.co" TargetMode="External"/><Relationship Id="rId252" Type="http://schemas.openxmlformats.org/officeDocument/2006/relationships/hyperlink" Target="mailto:susana.rodriguez.g@anh.gov.co" TargetMode="External"/><Relationship Id="rId273" Type="http://schemas.openxmlformats.org/officeDocument/2006/relationships/hyperlink" Target="mailto:susana.rodriguez.g@anh.gov.co" TargetMode="External"/><Relationship Id="rId294" Type="http://schemas.openxmlformats.org/officeDocument/2006/relationships/hyperlink" Target="mailto:susana.rodriguez.g@anh.gov.co" TargetMode="External"/><Relationship Id="rId308" Type="http://schemas.openxmlformats.org/officeDocument/2006/relationships/hyperlink" Target="mailto:susana.rodriguez.g@anh.gov.co" TargetMode="External"/><Relationship Id="rId329"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340" Type="http://schemas.openxmlformats.org/officeDocument/2006/relationships/hyperlink" Target="mailto:susana.rodriguez.g@anh.gov.co" TargetMode="External"/><Relationship Id="rId361" Type="http://schemas.openxmlformats.org/officeDocument/2006/relationships/hyperlink" Target="mailto:susana.rodriguez.g@anh.gov.co" TargetMode="External"/><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21" Type="http://schemas.openxmlformats.org/officeDocument/2006/relationships/hyperlink" Target="mailto:susana.rodriguez.g@anh.gov.co" TargetMode="External"/><Relationship Id="rId242" Type="http://schemas.openxmlformats.org/officeDocument/2006/relationships/hyperlink" Target="mailto:susana.rodriguez.g@anh.gov.co" TargetMode="External"/><Relationship Id="rId263" Type="http://schemas.openxmlformats.org/officeDocument/2006/relationships/hyperlink" Target="mailto:susana.rodriguez.g@anh.gov.co" TargetMode="External"/><Relationship Id="rId284" Type="http://schemas.openxmlformats.org/officeDocument/2006/relationships/hyperlink" Target="mailto:susana.rodriguez.g@anh.gov.co" TargetMode="External"/><Relationship Id="rId319"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330"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351" Type="http://schemas.openxmlformats.org/officeDocument/2006/relationships/hyperlink" Target="mailto:susana.rodriguez.g@anh.gov.co" TargetMode="External"/><Relationship Id="rId211" Type="http://schemas.openxmlformats.org/officeDocument/2006/relationships/hyperlink" Target="mailto:susana.rodriguez.g@anh.gov.co" TargetMode="External"/><Relationship Id="rId232" Type="http://schemas.openxmlformats.org/officeDocument/2006/relationships/hyperlink" Target="mailto:susana.rodriguez.g@anh.gov.co" TargetMode="External"/><Relationship Id="rId253" Type="http://schemas.openxmlformats.org/officeDocument/2006/relationships/hyperlink" Target="mailto:susana.rodriguez.g@anh.gov.co" TargetMode="External"/><Relationship Id="rId274" Type="http://schemas.openxmlformats.org/officeDocument/2006/relationships/hyperlink" Target="mailto:susana.rodriguez.g@anh.gov.co" TargetMode="External"/><Relationship Id="rId295" Type="http://schemas.openxmlformats.org/officeDocument/2006/relationships/hyperlink" Target="mailto:susana.rodriguez.g@anh.gov.co" TargetMode="External"/><Relationship Id="rId309"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320"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341" Type="http://schemas.openxmlformats.org/officeDocument/2006/relationships/hyperlink" Target="mailto:susana.rodriguez.g@anh.gov.co" TargetMode="External"/><Relationship Id="rId362"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222" Type="http://schemas.openxmlformats.org/officeDocument/2006/relationships/hyperlink" Target="mailto:susana.rodriguez.g@anh.gov.co" TargetMode="External"/><Relationship Id="rId243" Type="http://schemas.openxmlformats.org/officeDocument/2006/relationships/hyperlink" Target="mailto:susana.rodriguez.g@anh.gov.co" TargetMode="External"/><Relationship Id="rId264" Type="http://schemas.openxmlformats.org/officeDocument/2006/relationships/hyperlink" Target="mailto:susana.rodriguez.g@anh.gov.co" TargetMode="External"/><Relationship Id="rId285"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310"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331" Type="http://schemas.openxmlformats.org/officeDocument/2006/relationships/hyperlink" Target="mailto:susana.rodriguez.g@anh.gov.co" TargetMode="External"/><Relationship Id="rId352"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12" Type="http://schemas.openxmlformats.org/officeDocument/2006/relationships/hyperlink" Target="mailto:susana.rodriguez.g@anh.gov.co" TargetMode="External"/><Relationship Id="rId233" Type="http://schemas.openxmlformats.org/officeDocument/2006/relationships/hyperlink" Target="mailto:susana.rodriguez.g@anh.gov.co" TargetMode="External"/><Relationship Id="rId254"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275" Type="http://schemas.openxmlformats.org/officeDocument/2006/relationships/hyperlink" Target="mailto:susana.rodriguez.g@anh.gov.co" TargetMode="External"/><Relationship Id="rId296" Type="http://schemas.openxmlformats.org/officeDocument/2006/relationships/hyperlink" Target="mailto:susana.rodriguez.g@anh.gov.co" TargetMode="External"/><Relationship Id="rId300"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321" Type="http://schemas.openxmlformats.org/officeDocument/2006/relationships/hyperlink" Target="mailto:susana.rodriguez.g@anh.gov.co" TargetMode="External"/><Relationship Id="rId342" Type="http://schemas.openxmlformats.org/officeDocument/2006/relationships/hyperlink" Target="mailto:susana.rodriguez.g@anh.gov.co" TargetMode="External"/><Relationship Id="rId363"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223" Type="http://schemas.openxmlformats.org/officeDocument/2006/relationships/hyperlink" Target="mailto:susana.rodriguez.g@anh.gov.co" TargetMode="External"/><Relationship Id="rId244"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265" Type="http://schemas.openxmlformats.org/officeDocument/2006/relationships/hyperlink" Target="mailto:susana.rodriguez.g@anh.gov.co" TargetMode="External"/><Relationship Id="rId286"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311" Type="http://schemas.openxmlformats.org/officeDocument/2006/relationships/hyperlink" Target="mailto:susana.rodriguez.g@anh.gov.co" TargetMode="External"/><Relationship Id="rId332" Type="http://schemas.openxmlformats.org/officeDocument/2006/relationships/hyperlink" Target="mailto:susana.rodriguez.g@anh.gov.co" TargetMode="External"/><Relationship Id="rId353"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13" Type="http://schemas.openxmlformats.org/officeDocument/2006/relationships/hyperlink" Target="mailto:susana.rodriguez.g@anh.gov.co" TargetMode="External"/><Relationship Id="rId234"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55" Type="http://schemas.openxmlformats.org/officeDocument/2006/relationships/hyperlink" Target="mailto:susana.rodriguez.g@anh.gov.co" TargetMode="External"/><Relationship Id="rId276" Type="http://schemas.openxmlformats.org/officeDocument/2006/relationships/hyperlink" Target="mailto:susana.rodriguez.g@anh.gov.co" TargetMode="External"/><Relationship Id="rId297"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301" Type="http://schemas.openxmlformats.org/officeDocument/2006/relationships/hyperlink" Target="mailto:susana.rodriguez.g@anh.gov.co" TargetMode="External"/><Relationship Id="rId322" Type="http://schemas.openxmlformats.org/officeDocument/2006/relationships/hyperlink" Target="mailto:susana.rodriguez.g@anh.gov.co" TargetMode="External"/><Relationship Id="rId343" Type="http://schemas.openxmlformats.org/officeDocument/2006/relationships/hyperlink" Target="mailto:susana.rodriguez.g@anh.gov.co" TargetMode="External"/><Relationship Id="rId364" Type="http://schemas.openxmlformats.org/officeDocument/2006/relationships/printerSettings" Target="../printerSettings/printerSettings1.bin"/><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224" Type="http://schemas.openxmlformats.org/officeDocument/2006/relationships/hyperlink" Target="mailto:susana.rodriguez.g@anh.gov.co" TargetMode="External"/><Relationship Id="rId245" Type="http://schemas.openxmlformats.org/officeDocument/2006/relationships/hyperlink" Target="mailto:susana.rodriguez.g@anh.gov.co" TargetMode="External"/><Relationship Id="rId266" Type="http://schemas.openxmlformats.org/officeDocument/2006/relationships/hyperlink" Target="mailto:susana.rodriguez.g@anh.gov.co" TargetMode="External"/><Relationship Id="rId28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312" Type="http://schemas.openxmlformats.org/officeDocument/2006/relationships/hyperlink" Target="mailto:susana.rodriguez.g@anh.gov.co" TargetMode="External"/><Relationship Id="rId333" Type="http://schemas.openxmlformats.org/officeDocument/2006/relationships/hyperlink" Target="mailto:susana.rodriguez.g@anh.gov.co" TargetMode="External"/><Relationship Id="rId354"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4" Type="http://schemas.openxmlformats.org/officeDocument/2006/relationships/hyperlink" Target="mailto:susana.rodriguez.g@anh.gov.co" TargetMode="External"/><Relationship Id="rId235" Type="http://schemas.openxmlformats.org/officeDocument/2006/relationships/hyperlink" Target="mailto:susana.rodriguez.g@anh.gov.co" TargetMode="External"/><Relationship Id="rId256" Type="http://schemas.openxmlformats.org/officeDocument/2006/relationships/hyperlink" Target="mailto:susana.rodriguez.g@anh.gov.co" TargetMode="External"/><Relationship Id="rId277" Type="http://schemas.openxmlformats.org/officeDocument/2006/relationships/hyperlink" Target="mailto:susana.rodriguez.g@anh.gov.co" TargetMode="External"/><Relationship Id="rId298"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302" Type="http://schemas.openxmlformats.org/officeDocument/2006/relationships/hyperlink" Target="mailto:susana.rodriguez.g@anh.gov.co" TargetMode="External"/><Relationship Id="rId323" Type="http://schemas.openxmlformats.org/officeDocument/2006/relationships/hyperlink" Target="mailto:susana.rodriguez.g@anh.gov.co" TargetMode="External"/><Relationship Id="rId344"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204" Type="http://schemas.openxmlformats.org/officeDocument/2006/relationships/hyperlink" Target="mailto:susana.rodriguez.g@anh.gov.co" TargetMode="External"/><Relationship Id="rId225" Type="http://schemas.openxmlformats.org/officeDocument/2006/relationships/hyperlink" Target="mailto:susana.rodriguez.g@anh.gov.co" TargetMode="External"/><Relationship Id="rId246" Type="http://schemas.openxmlformats.org/officeDocument/2006/relationships/hyperlink" Target="mailto:susana.rodriguez.g@anh.gov.co" TargetMode="External"/><Relationship Id="rId267" Type="http://schemas.openxmlformats.org/officeDocument/2006/relationships/hyperlink" Target="mailto:susana.rodriguez.g@anh.gov.co" TargetMode="External"/><Relationship Id="rId288"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313"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334" Type="http://schemas.openxmlformats.org/officeDocument/2006/relationships/hyperlink" Target="mailto:susana.rodriguez.g@anh.gov.co" TargetMode="External"/><Relationship Id="rId355"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15" Type="http://schemas.openxmlformats.org/officeDocument/2006/relationships/hyperlink" Target="mailto:susana.rodriguez.g@anh.gov.co" TargetMode="External"/><Relationship Id="rId236" Type="http://schemas.openxmlformats.org/officeDocument/2006/relationships/hyperlink" Target="mailto:susana.rodriguez.g@anh.gov.co" TargetMode="External"/><Relationship Id="rId257" Type="http://schemas.openxmlformats.org/officeDocument/2006/relationships/hyperlink" Target="mailto:susana.rodriguez.g@anh.gov.co" TargetMode="External"/><Relationship Id="rId278" Type="http://schemas.openxmlformats.org/officeDocument/2006/relationships/hyperlink" Target="mailto:susana.rodriguez.g@anh.gov.co" TargetMode="External"/><Relationship Id="rId303"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345"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205" Type="http://schemas.openxmlformats.org/officeDocument/2006/relationships/hyperlink" Target="mailto:susana.rodriguez.g@anh.gov.co" TargetMode="External"/><Relationship Id="rId247"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289"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314" Type="http://schemas.openxmlformats.org/officeDocument/2006/relationships/hyperlink" Target="mailto:susana.rodriguez.g@anh.gov.co" TargetMode="External"/><Relationship Id="rId356"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216" Type="http://schemas.openxmlformats.org/officeDocument/2006/relationships/hyperlink" Target="mailto:susana.rodriguez.g@anh.gov.co" TargetMode="External"/><Relationship Id="rId258"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325"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227" Type="http://schemas.openxmlformats.org/officeDocument/2006/relationships/hyperlink" Target="mailto:susana.rodriguez.g@anh.gov.co" TargetMode="External"/><Relationship Id="rId269"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280" Type="http://schemas.openxmlformats.org/officeDocument/2006/relationships/hyperlink" Target="mailto:susana.rodriguez.g@anh.gov.co" TargetMode="External"/><Relationship Id="rId336"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8" Type="http://schemas.openxmlformats.org/officeDocument/2006/relationships/hyperlink" Target="mailto:susana.rodriguez.g@anh.gov.co" TargetMode="External"/><Relationship Id="rId291" Type="http://schemas.openxmlformats.org/officeDocument/2006/relationships/hyperlink" Target="mailto:susana.rodriguez.g@anh.gov.co" TargetMode="External"/><Relationship Id="rId305" Type="http://schemas.openxmlformats.org/officeDocument/2006/relationships/hyperlink" Target="mailto:susana.rodriguez.g@anh.gov.co" TargetMode="External"/><Relationship Id="rId347"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207" Type="http://schemas.openxmlformats.org/officeDocument/2006/relationships/hyperlink" Target="mailto:susana.rodriguez.g@anh.gov.co" TargetMode="External"/><Relationship Id="rId24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260" Type="http://schemas.openxmlformats.org/officeDocument/2006/relationships/hyperlink" Target="mailto:susana.rodriguez.g@anh.gov.co" TargetMode="External"/><Relationship Id="rId316"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358"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218" Type="http://schemas.openxmlformats.org/officeDocument/2006/relationships/hyperlink" Target="mailto:susana.rodriguez.g@anh.gov.co" TargetMode="External"/><Relationship Id="rId271"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327"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229" Type="http://schemas.openxmlformats.org/officeDocument/2006/relationships/hyperlink" Target="mailto:susana.rodriguez.g@anh.gov.co" TargetMode="External"/><Relationship Id="rId24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282" Type="http://schemas.openxmlformats.org/officeDocument/2006/relationships/hyperlink" Target="mailto:susana.rodriguez.g@anh.gov.co" TargetMode="External"/><Relationship Id="rId338"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251"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293" Type="http://schemas.openxmlformats.org/officeDocument/2006/relationships/hyperlink" Target="mailto:susana.rodriguez.g@anh.gov.co" TargetMode="External"/><Relationship Id="rId307" Type="http://schemas.openxmlformats.org/officeDocument/2006/relationships/hyperlink" Target="mailto:susana.rodriguez.g@anh.gov.co" TargetMode="External"/><Relationship Id="rId349"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28"/>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41" t="s">
        <v>41</v>
      </c>
      <c r="J4" s="42"/>
      <c r="K4" s="42"/>
      <c r="L4" s="43"/>
    </row>
    <row r="5" spans="2:12" ht="30" x14ac:dyDescent="0.25">
      <c r="B5" s="7" t="s">
        <v>27</v>
      </c>
      <c r="C5" s="8" t="s">
        <v>49</v>
      </c>
      <c r="I5" s="44"/>
      <c r="J5" s="45"/>
      <c r="K5" s="45"/>
      <c r="L5" s="46"/>
    </row>
    <row r="6" spans="2:12" x14ac:dyDescent="0.25">
      <c r="B6" s="7" t="s">
        <v>28</v>
      </c>
      <c r="C6" s="9" t="s">
        <v>52</v>
      </c>
      <c r="I6" s="44"/>
      <c r="J6" s="45"/>
      <c r="K6" s="45"/>
      <c r="L6" s="46"/>
    </row>
    <row r="7" spans="2:12" x14ac:dyDescent="0.25">
      <c r="B7" s="7" t="s">
        <v>29</v>
      </c>
      <c r="C7" s="10" t="s">
        <v>30</v>
      </c>
      <c r="I7" s="44"/>
      <c r="J7" s="45"/>
      <c r="K7" s="45"/>
      <c r="L7" s="46"/>
    </row>
    <row r="8" spans="2:12" ht="180" x14ac:dyDescent="0.25">
      <c r="B8" s="7" t="s">
        <v>31</v>
      </c>
      <c r="C8" s="8" t="s">
        <v>32</v>
      </c>
      <c r="I8" s="47"/>
      <c r="J8" s="48"/>
      <c r="K8" s="48"/>
      <c r="L8" s="49"/>
    </row>
    <row r="9" spans="2:12" ht="30" x14ac:dyDescent="0.25">
      <c r="B9" s="7" t="s">
        <v>33</v>
      </c>
      <c r="C9" s="8" t="s">
        <v>34</v>
      </c>
    </row>
    <row r="10" spans="2:12" ht="60" x14ac:dyDescent="0.25">
      <c r="B10" s="7" t="s">
        <v>35</v>
      </c>
      <c r="C10" s="8" t="s">
        <v>53</v>
      </c>
      <c r="I10" s="41" t="s">
        <v>42</v>
      </c>
      <c r="J10" s="42"/>
      <c r="K10" s="42"/>
      <c r="L10" s="43"/>
    </row>
    <row r="11" spans="2:12" ht="30" x14ac:dyDescent="0.25">
      <c r="B11" s="7" t="s">
        <v>36</v>
      </c>
      <c r="C11" s="11">
        <f>SUM(I18:I628)</f>
        <v>303573027134.67548</v>
      </c>
      <c r="I11" s="44"/>
      <c r="J11" s="45"/>
      <c r="K11" s="45"/>
      <c r="L11" s="46"/>
    </row>
    <row r="12" spans="2:12" ht="45" x14ac:dyDescent="0.25">
      <c r="B12" s="7" t="s">
        <v>37</v>
      </c>
      <c r="C12" s="11">
        <v>1160000000</v>
      </c>
      <c r="I12" s="44"/>
      <c r="J12" s="45"/>
      <c r="K12" s="45"/>
      <c r="L12" s="46"/>
    </row>
    <row r="13" spans="2:12" ht="45" x14ac:dyDescent="0.25">
      <c r="B13" s="7" t="s">
        <v>38</v>
      </c>
      <c r="C13" s="11">
        <v>116000000</v>
      </c>
      <c r="I13" s="44"/>
      <c r="J13" s="45"/>
      <c r="K13" s="45"/>
      <c r="L13" s="46"/>
    </row>
    <row r="14" spans="2:12" ht="45.75" thickBot="1" x14ac:dyDescent="0.3">
      <c r="B14" s="12" t="s">
        <v>39</v>
      </c>
      <c r="C14" s="13" t="s">
        <v>690</v>
      </c>
      <c r="I14" s="47"/>
      <c r="J14" s="48"/>
      <c r="K14" s="48"/>
      <c r="L14" s="49"/>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5" x14ac:dyDescent="0.25">
      <c r="A18" s="14">
        <v>1</v>
      </c>
      <c r="B18" s="28">
        <v>80111600</v>
      </c>
      <c r="C18" s="29" t="s">
        <v>54</v>
      </c>
      <c r="D18" s="31" t="s">
        <v>21</v>
      </c>
      <c r="E18" s="31" t="s">
        <v>21</v>
      </c>
      <c r="F18" s="33">
        <v>12</v>
      </c>
      <c r="G18" s="31" t="s">
        <v>47</v>
      </c>
      <c r="H18" s="31" t="s">
        <v>20</v>
      </c>
      <c r="I18" s="39">
        <f>14887906*12</f>
        <v>178654872</v>
      </c>
      <c r="J18" s="39">
        <f>I18</f>
        <v>178654872</v>
      </c>
      <c r="K18" s="18" t="s">
        <v>46</v>
      </c>
      <c r="L18" s="23" t="s">
        <v>19</v>
      </c>
      <c r="M18" s="14" t="s">
        <v>17</v>
      </c>
      <c r="N18" s="14" t="s">
        <v>18</v>
      </c>
      <c r="O18" s="15" t="s">
        <v>50</v>
      </c>
      <c r="P18" s="16" t="s">
        <v>283</v>
      </c>
      <c r="Q18" s="17" t="s">
        <v>51</v>
      </c>
    </row>
    <row r="19" spans="1:17" ht="45" x14ac:dyDescent="0.25">
      <c r="A19" s="14">
        <v>2</v>
      </c>
      <c r="B19" s="28">
        <v>80111600</v>
      </c>
      <c r="C19" s="29" t="s">
        <v>55</v>
      </c>
      <c r="D19" s="31" t="s">
        <v>21</v>
      </c>
      <c r="E19" s="31" t="s">
        <v>21</v>
      </c>
      <c r="F19" s="33">
        <v>12</v>
      </c>
      <c r="G19" s="31" t="s">
        <v>47</v>
      </c>
      <c r="H19" s="31" t="s">
        <v>20</v>
      </c>
      <c r="I19" s="39">
        <f>12928571*12</f>
        <v>155142852</v>
      </c>
      <c r="J19" s="39">
        <f>I19</f>
        <v>155142852</v>
      </c>
      <c r="K19" s="18" t="s">
        <v>46</v>
      </c>
      <c r="L19" s="23" t="s">
        <v>19</v>
      </c>
      <c r="M19" s="14" t="s">
        <v>17</v>
      </c>
      <c r="N19" s="14" t="s">
        <v>18</v>
      </c>
      <c r="O19" s="15" t="s">
        <v>50</v>
      </c>
      <c r="P19" s="16" t="s">
        <v>283</v>
      </c>
      <c r="Q19" s="17" t="s">
        <v>51</v>
      </c>
    </row>
    <row r="20" spans="1:17" ht="45" x14ac:dyDescent="0.25">
      <c r="A20" s="14">
        <v>3</v>
      </c>
      <c r="B20" s="28">
        <v>80111600</v>
      </c>
      <c r="C20" s="29" t="s">
        <v>56</v>
      </c>
      <c r="D20" s="31" t="s">
        <v>21</v>
      </c>
      <c r="E20" s="31" t="s">
        <v>21</v>
      </c>
      <c r="F20" s="33">
        <v>12</v>
      </c>
      <c r="G20" s="31" t="s">
        <v>47</v>
      </c>
      <c r="H20" s="31" t="s">
        <v>20</v>
      </c>
      <c r="I20" s="39">
        <f>5205181*12</f>
        <v>62462172</v>
      </c>
      <c r="J20" s="39">
        <f>I20</f>
        <v>62462172</v>
      </c>
      <c r="K20" s="18" t="s">
        <v>46</v>
      </c>
      <c r="L20" s="23" t="s">
        <v>19</v>
      </c>
      <c r="M20" s="14" t="s">
        <v>17</v>
      </c>
      <c r="N20" s="14" t="s">
        <v>18</v>
      </c>
      <c r="O20" s="15" t="s">
        <v>50</v>
      </c>
      <c r="P20" s="16" t="s">
        <v>283</v>
      </c>
      <c r="Q20" s="17" t="s">
        <v>51</v>
      </c>
    </row>
    <row r="21" spans="1:17" ht="75" x14ac:dyDescent="0.25">
      <c r="A21" s="14">
        <v>4</v>
      </c>
      <c r="B21" s="28">
        <v>80111600</v>
      </c>
      <c r="C21" s="29" t="s">
        <v>416</v>
      </c>
      <c r="D21" s="31" t="s">
        <v>22</v>
      </c>
      <c r="E21" s="31" t="s">
        <v>22</v>
      </c>
      <c r="F21" s="33">
        <v>10.5</v>
      </c>
      <c r="G21" s="33" t="s">
        <v>281</v>
      </c>
      <c r="H21" s="31" t="s">
        <v>20</v>
      </c>
      <c r="I21" s="39">
        <v>52500000</v>
      </c>
      <c r="J21" s="39">
        <v>52500000</v>
      </c>
      <c r="K21" s="18" t="s">
        <v>46</v>
      </c>
      <c r="L21" s="23" t="s">
        <v>19</v>
      </c>
      <c r="M21" s="14" t="s">
        <v>17</v>
      </c>
      <c r="N21" s="14" t="s">
        <v>18</v>
      </c>
      <c r="O21" s="15" t="s">
        <v>50</v>
      </c>
      <c r="P21" s="16" t="s">
        <v>283</v>
      </c>
      <c r="Q21" s="17" t="s">
        <v>51</v>
      </c>
    </row>
    <row r="22" spans="1:17" ht="45" x14ac:dyDescent="0.25">
      <c r="A22" s="14">
        <v>5</v>
      </c>
      <c r="B22" s="28">
        <v>80111600</v>
      </c>
      <c r="C22" s="29" t="s">
        <v>57</v>
      </c>
      <c r="D22" s="31" t="s">
        <v>21</v>
      </c>
      <c r="E22" s="31" t="s">
        <v>21</v>
      </c>
      <c r="F22" s="33">
        <v>12</v>
      </c>
      <c r="G22" s="33" t="s">
        <v>281</v>
      </c>
      <c r="H22" s="31" t="s">
        <v>20</v>
      </c>
      <c r="I22" s="39">
        <v>108000000</v>
      </c>
      <c r="J22" s="39">
        <v>108000000</v>
      </c>
      <c r="K22" s="18" t="s">
        <v>46</v>
      </c>
      <c r="L22" s="23" t="s">
        <v>19</v>
      </c>
      <c r="M22" s="14" t="s">
        <v>17</v>
      </c>
      <c r="N22" s="14" t="s">
        <v>18</v>
      </c>
      <c r="O22" s="15" t="s">
        <v>50</v>
      </c>
      <c r="P22" s="16" t="s">
        <v>283</v>
      </c>
      <c r="Q22" s="17" t="s">
        <v>51</v>
      </c>
    </row>
    <row r="23" spans="1:17" ht="75" x14ac:dyDescent="0.25">
      <c r="A23" s="14">
        <v>6</v>
      </c>
      <c r="B23" s="30">
        <v>80111600</v>
      </c>
      <c r="C23" s="29" t="s">
        <v>284</v>
      </c>
      <c r="D23" s="31" t="s">
        <v>21</v>
      </c>
      <c r="E23" s="31" t="s">
        <v>21</v>
      </c>
      <c r="F23" s="31">
        <v>11.5</v>
      </c>
      <c r="G23" s="31" t="s">
        <v>47</v>
      </c>
      <c r="H23" s="31" t="s">
        <v>20</v>
      </c>
      <c r="I23" s="39">
        <v>59859582</v>
      </c>
      <c r="J23" s="39">
        <v>59859582</v>
      </c>
      <c r="K23" s="18" t="s">
        <v>46</v>
      </c>
      <c r="L23" s="23" t="s">
        <v>19</v>
      </c>
      <c r="M23" s="14" t="s">
        <v>17</v>
      </c>
      <c r="N23" s="14" t="s">
        <v>18</v>
      </c>
      <c r="O23" s="15" t="s">
        <v>50</v>
      </c>
      <c r="P23" s="16" t="s">
        <v>283</v>
      </c>
      <c r="Q23" s="17" t="s">
        <v>51</v>
      </c>
    </row>
    <row r="24" spans="1:17" ht="75" x14ac:dyDescent="0.25">
      <c r="A24" s="14">
        <v>7</v>
      </c>
      <c r="B24" s="30">
        <v>80111600</v>
      </c>
      <c r="C24" s="29" t="s">
        <v>58</v>
      </c>
      <c r="D24" s="31" t="s">
        <v>21</v>
      </c>
      <c r="E24" s="31" t="s">
        <v>21</v>
      </c>
      <c r="F24" s="31">
        <v>11.5</v>
      </c>
      <c r="G24" s="31" t="s">
        <v>47</v>
      </c>
      <c r="H24" s="31" t="s">
        <v>20</v>
      </c>
      <c r="I24" s="39">
        <v>59859582</v>
      </c>
      <c r="J24" s="39">
        <v>59859582</v>
      </c>
      <c r="K24" s="18" t="s">
        <v>46</v>
      </c>
      <c r="L24" s="23" t="s">
        <v>19</v>
      </c>
      <c r="M24" s="14" t="s">
        <v>17</v>
      </c>
      <c r="N24" s="14" t="s">
        <v>18</v>
      </c>
      <c r="O24" s="15" t="s">
        <v>50</v>
      </c>
      <c r="P24" s="16" t="s">
        <v>283</v>
      </c>
      <c r="Q24" s="17" t="s">
        <v>51</v>
      </c>
    </row>
    <row r="25" spans="1:17" ht="45" x14ac:dyDescent="0.25">
      <c r="A25" s="14">
        <v>8</v>
      </c>
      <c r="B25" s="30">
        <v>80111600</v>
      </c>
      <c r="C25" s="29" t="s">
        <v>59</v>
      </c>
      <c r="D25" s="31" t="s">
        <v>21</v>
      </c>
      <c r="E25" s="31" t="s">
        <v>21</v>
      </c>
      <c r="F25" s="31">
        <v>12</v>
      </c>
      <c r="G25" s="31" t="s">
        <v>47</v>
      </c>
      <c r="H25" s="31" t="s">
        <v>20</v>
      </c>
      <c r="I25" s="39">
        <f t="shared" ref="I25:J27" si="0">6885526*12</f>
        <v>82626312</v>
      </c>
      <c r="J25" s="39">
        <f t="shared" si="0"/>
        <v>82626312</v>
      </c>
      <c r="K25" s="18" t="s">
        <v>46</v>
      </c>
      <c r="L25" s="23" t="s">
        <v>19</v>
      </c>
      <c r="M25" s="14" t="s">
        <v>17</v>
      </c>
      <c r="N25" s="14" t="s">
        <v>18</v>
      </c>
      <c r="O25" s="15" t="s">
        <v>50</v>
      </c>
      <c r="P25" s="16" t="s">
        <v>283</v>
      </c>
      <c r="Q25" s="17" t="s">
        <v>51</v>
      </c>
    </row>
    <row r="26" spans="1:17" ht="45" x14ac:dyDescent="0.25">
      <c r="A26" s="14">
        <v>9</v>
      </c>
      <c r="B26" s="30">
        <v>80111600</v>
      </c>
      <c r="C26" s="29" t="s">
        <v>60</v>
      </c>
      <c r="D26" s="31" t="s">
        <v>21</v>
      </c>
      <c r="E26" s="31" t="s">
        <v>21</v>
      </c>
      <c r="F26" s="31">
        <v>12</v>
      </c>
      <c r="G26" s="31" t="s">
        <v>47</v>
      </c>
      <c r="H26" s="31" t="s">
        <v>20</v>
      </c>
      <c r="I26" s="39">
        <f t="shared" si="0"/>
        <v>82626312</v>
      </c>
      <c r="J26" s="39">
        <f t="shared" si="0"/>
        <v>82626312</v>
      </c>
      <c r="K26" s="18" t="s">
        <v>46</v>
      </c>
      <c r="L26" s="23" t="s">
        <v>19</v>
      </c>
      <c r="M26" s="14" t="s">
        <v>17</v>
      </c>
      <c r="N26" s="14" t="s">
        <v>18</v>
      </c>
      <c r="O26" s="15" t="s">
        <v>50</v>
      </c>
      <c r="P26" s="16" t="s">
        <v>283</v>
      </c>
      <c r="Q26" s="17" t="s">
        <v>51</v>
      </c>
    </row>
    <row r="27" spans="1:17" ht="45" x14ac:dyDescent="0.25">
      <c r="A27" s="14">
        <v>10</v>
      </c>
      <c r="B27" s="30">
        <v>80111600</v>
      </c>
      <c r="C27" s="29" t="s">
        <v>61</v>
      </c>
      <c r="D27" s="31" t="s">
        <v>21</v>
      </c>
      <c r="E27" s="31" t="s">
        <v>21</v>
      </c>
      <c r="F27" s="31">
        <v>12</v>
      </c>
      <c r="G27" s="31" t="s">
        <v>47</v>
      </c>
      <c r="H27" s="31" t="s">
        <v>20</v>
      </c>
      <c r="I27" s="39">
        <f t="shared" si="0"/>
        <v>82626312</v>
      </c>
      <c r="J27" s="39">
        <f t="shared" si="0"/>
        <v>82626312</v>
      </c>
      <c r="K27" s="18" t="s">
        <v>46</v>
      </c>
      <c r="L27" s="23" t="s">
        <v>19</v>
      </c>
      <c r="M27" s="14" t="s">
        <v>17</v>
      </c>
      <c r="N27" s="14" t="s">
        <v>18</v>
      </c>
      <c r="O27" s="15" t="s">
        <v>50</v>
      </c>
      <c r="P27" s="16" t="s">
        <v>283</v>
      </c>
      <c r="Q27" s="17" t="s">
        <v>51</v>
      </c>
    </row>
    <row r="28" spans="1:17" ht="75" x14ac:dyDescent="0.25">
      <c r="A28" s="14">
        <v>11</v>
      </c>
      <c r="B28" s="31">
        <v>80111600</v>
      </c>
      <c r="C28" s="32" t="s">
        <v>62</v>
      </c>
      <c r="D28" s="38" t="s">
        <v>21</v>
      </c>
      <c r="E28" s="38" t="s">
        <v>21</v>
      </c>
      <c r="F28" s="31">
        <v>12</v>
      </c>
      <c r="G28" s="31" t="s">
        <v>45</v>
      </c>
      <c r="H28" s="31" t="s">
        <v>20</v>
      </c>
      <c r="I28" s="39">
        <v>82626612</v>
      </c>
      <c r="J28" s="39">
        <v>82626612</v>
      </c>
      <c r="K28" s="18" t="s">
        <v>46</v>
      </c>
      <c r="L28" s="23" t="s">
        <v>19</v>
      </c>
      <c r="M28" s="14" t="s">
        <v>17</v>
      </c>
      <c r="N28" s="14" t="s">
        <v>18</v>
      </c>
      <c r="O28" s="15" t="s">
        <v>50</v>
      </c>
      <c r="P28" s="16" t="s">
        <v>283</v>
      </c>
      <c r="Q28" s="17" t="s">
        <v>51</v>
      </c>
    </row>
    <row r="29" spans="1:17" ht="75" x14ac:dyDescent="0.25">
      <c r="A29" s="14">
        <v>12</v>
      </c>
      <c r="B29" s="31">
        <v>80111600</v>
      </c>
      <c r="C29" s="32" t="s">
        <v>63</v>
      </c>
      <c r="D29" s="38" t="s">
        <v>21</v>
      </c>
      <c r="E29" s="38" t="s">
        <v>21</v>
      </c>
      <c r="F29" s="31">
        <v>12</v>
      </c>
      <c r="G29" s="31" t="s">
        <v>45</v>
      </c>
      <c r="H29" s="31" t="s">
        <v>20</v>
      </c>
      <c r="I29" s="39">
        <v>103594332</v>
      </c>
      <c r="J29" s="39">
        <v>103594332</v>
      </c>
      <c r="K29" s="18" t="s">
        <v>46</v>
      </c>
      <c r="L29" s="23" t="s">
        <v>19</v>
      </c>
      <c r="M29" s="14" t="s">
        <v>17</v>
      </c>
      <c r="N29" s="14" t="s">
        <v>18</v>
      </c>
      <c r="O29" s="15" t="s">
        <v>50</v>
      </c>
      <c r="P29" s="16" t="s">
        <v>283</v>
      </c>
      <c r="Q29" s="17" t="s">
        <v>51</v>
      </c>
    </row>
    <row r="30" spans="1:17" ht="60" x14ac:dyDescent="0.25">
      <c r="A30" s="14">
        <v>13</v>
      </c>
      <c r="B30" s="31">
        <v>80111600</v>
      </c>
      <c r="C30" s="32" t="s">
        <v>64</v>
      </c>
      <c r="D30" s="38" t="s">
        <v>21</v>
      </c>
      <c r="E30" s="38" t="s">
        <v>21</v>
      </c>
      <c r="F30" s="31">
        <v>12</v>
      </c>
      <c r="G30" s="31" t="s">
        <v>45</v>
      </c>
      <c r="H30" s="31" t="s">
        <v>20</v>
      </c>
      <c r="I30" s="39">
        <v>155142852</v>
      </c>
      <c r="J30" s="39">
        <v>155142852</v>
      </c>
      <c r="K30" s="18" t="s">
        <v>46</v>
      </c>
      <c r="L30" s="23" t="s">
        <v>19</v>
      </c>
      <c r="M30" s="14" t="s">
        <v>17</v>
      </c>
      <c r="N30" s="14" t="s">
        <v>18</v>
      </c>
      <c r="O30" s="15" t="s">
        <v>50</v>
      </c>
      <c r="P30" s="16" t="s">
        <v>283</v>
      </c>
      <c r="Q30" s="17" t="s">
        <v>51</v>
      </c>
    </row>
    <row r="31" spans="1:17" ht="60" x14ac:dyDescent="0.25">
      <c r="A31" s="14">
        <v>14</v>
      </c>
      <c r="B31" s="31">
        <v>80111600</v>
      </c>
      <c r="C31" s="32" t="s">
        <v>65</v>
      </c>
      <c r="D31" s="38" t="s">
        <v>21</v>
      </c>
      <c r="E31" s="38" t="s">
        <v>21</v>
      </c>
      <c r="F31" s="31">
        <v>12</v>
      </c>
      <c r="G31" s="31" t="s">
        <v>45</v>
      </c>
      <c r="H31" s="31" t="s">
        <v>20</v>
      </c>
      <c r="I31" s="39">
        <v>155142852</v>
      </c>
      <c r="J31" s="39">
        <v>155142852</v>
      </c>
      <c r="K31" s="18" t="s">
        <v>46</v>
      </c>
      <c r="L31" s="23" t="s">
        <v>19</v>
      </c>
      <c r="M31" s="14" t="s">
        <v>17</v>
      </c>
      <c r="N31" s="14" t="s">
        <v>18</v>
      </c>
      <c r="O31" s="15" t="s">
        <v>50</v>
      </c>
      <c r="P31" s="16" t="s">
        <v>283</v>
      </c>
      <c r="Q31" s="17" t="s">
        <v>51</v>
      </c>
    </row>
    <row r="32" spans="1:17" ht="45" x14ac:dyDescent="0.25">
      <c r="A32" s="14">
        <v>15</v>
      </c>
      <c r="B32" s="31">
        <v>80111600</v>
      </c>
      <c r="C32" s="32" t="s">
        <v>415</v>
      </c>
      <c r="D32" s="38" t="s">
        <v>22</v>
      </c>
      <c r="E32" s="38" t="s">
        <v>22</v>
      </c>
      <c r="F32" s="31">
        <v>10</v>
      </c>
      <c r="G32" s="31" t="s">
        <v>45</v>
      </c>
      <c r="H32" s="31" t="s">
        <v>20</v>
      </c>
      <c r="I32" s="39">
        <v>155142852</v>
      </c>
      <c r="J32" s="39">
        <v>155142852</v>
      </c>
      <c r="K32" s="18" t="s">
        <v>46</v>
      </c>
      <c r="L32" s="23" t="s">
        <v>19</v>
      </c>
      <c r="M32" s="14" t="s">
        <v>17</v>
      </c>
      <c r="N32" s="14" t="s">
        <v>18</v>
      </c>
      <c r="O32" s="15" t="s">
        <v>50</v>
      </c>
      <c r="P32" s="16" t="s">
        <v>283</v>
      </c>
      <c r="Q32" s="17" t="s">
        <v>51</v>
      </c>
    </row>
    <row r="33" spans="1:17" ht="45" x14ac:dyDescent="0.25">
      <c r="A33" s="14">
        <v>16</v>
      </c>
      <c r="B33" s="31">
        <v>80111600</v>
      </c>
      <c r="C33" s="32" t="s">
        <v>66</v>
      </c>
      <c r="D33" s="38" t="s">
        <v>21</v>
      </c>
      <c r="E33" s="38" t="s">
        <v>21</v>
      </c>
      <c r="F33" s="31">
        <v>12</v>
      </c>
      <c r="G33" s="31" t="s">
        <v>45</v>
      </c>
      <c r="H33" s="31" t="s">
        <v>20</v>
      </c>
      <c r="I33" s="39">
        <v>62316000</v>
      </c>
      <c r="J33" s="39">
        <v>62316000</v>
      </c>
      <c r="K33" s="18" t="s">
        <v>46</v>
      </c>
      <c r="L33" s="23" t="s">
        <v>19</v>
      </c>
      <c r="M33" s="14" t="s">
        <v>17</v>
      </c>
      <c r="N33" s="14" t="s">
        <v>18</v>
      </c>
      <c r="O33" s="15" t="s">
        <v>50</v>
      </c>
      <c r="P33" s="16" t="s">
        <v>283</v>
      </c>
      <c r="Q33" s="17" t="s">
        <v>51</v>
      </c>
    </row>
    <row r="34" spans="1:17" ht="45" x14ac:dyDescent="0.25">
      <c r="A34" s="14">
        <v>17</v>
      </c>
      <c r="B34" s="33">
        <v>84111500</v>
      </c>
      <c r="C34" s="32" t="s">
        <v>67</v>
      </c>
      <c r="D34" s="33" t="s">
        <v>21</v>
      </c>
      <c r="E34" s="33" t="s">
        <v>21</v>
      </c>
      <c r="F34" s="33">
        <v>12</v>
      </c>
      <c r="G34" s="33" t="s">
        <v>47</v>
      </c>
      <c r="H34" s="31" t="s">
        <v>20</v>
      </c>
      <c r="I34" s="39">
        <v>72000000</v>
      </c>
      <c r="J34" s="39">
        <v>72000000</v>
      </c>
      <c r="K34" s="18" t="s">
        <v>46</v>
      </c>
      <c r="L34" s="23" t="s">
        <v>19</v>
      </c>
      <c r="M34" s="14" t="s">
        <v>17</v>
      </c>
      <c r="N34" s="14" t="s">
        <v>18</v>
      </c>
      <c r="O34" s="15" t="s">
        <v>50</v>
      </c>
      <c r="P34" s="16" t="s">
        <v>283</v>
      </c>
      <c r="Q34" s="17" t="s">
        <v>51</v>
      </c>
    </row>
    <row r="35" spans="1:17" ht="45" x14ac:dyDescent="0.25">
      <c r="A35" s="14">
        <v>18</v>
      </c>
      <c r="B35" s="33">
        <v>84111500</v>
      </c>
      <c r="C35" s="32" t="s">
        <v>68</v>
      </c>
      <c r="D35" s="33" t="s">
        <v>21</v>
      </c>
      <c r="E35" s="33" t="s">
        <v>21</v>
      </c>
      <c r="F35" s="33">
        <v>12</v>
      </c>
      <c r="G35" s="33" t="s">
        <v>47</v>
      </c>
      <c r="H35" s="31" t="s">
        <v>20</v>
      </c>
      <c r="I35" s="39">
        <v>144000000</v>
      </c>
      <c r="J35" s="39">
        <v>144000000</v>
      </c>
      <c r="K35" s="18" t="s">
        <v>46</v>
      </c>
      <c r="L35" s="23" t="s">
        <v>19</v>
      </c>
      <c r="M35" s="14" t="s">
        <v>17</v>
      </c>
      <c r="N35" s="14" t="s">
        <v>18</v>
      </c>
      <c r="O35" s="15" t="s">
        <v>50</v>
      </c>
      <c r="P35" s="16" t="s">
        <v>283</v>
      </c>
      <c r="Q35" s="17" t="s">
        <v>51</v>
      </c>
    </row>
    <row r="36" spans="1:17" ht="45" x14ac:dyDescent="0.25">
      <c r="A36" s="14">
        <v>19</v>
      </c>
      <c r="B36" s="33">
        <v>84111500</v>
      </c>
      <c r="C36" s="32" t="s">
        <v>69</v>
      </c>
      <c r="D36" s="33" t="s">
        <v>21</v>
      </c>
      <c r="E36" s="33" t="s">
        <v>21</v>
      </c>
      <c r="F36" s="33">
        <v>12</v>
      </c>
      <c r="G36" s="33" t="s">
        <v>47</v>
      </c>
      <c r="H36" s="31" t="s">
        <v>20</v>
      </c>
      <c r="I36" s="39">
        <f>11000000*12</f>
        <v>132000000</v>
      </c>
      <c r="J36" s="39">
        <v>132000000</v>
      </c>
      <c r="K36" s="18" t="s">
        <v>46</v>
      </c>
      <c r="L36" s="23" t="s">
        <v>19</v>
      </c>
      <c r="M36" s="14" t="s">
        <v>17</v>
      </c>
      <c r="N36" s="14" t="s">
        <v>18</v>
      </c>
      <c r="O36" s="15" t="s">
        <v>50</v>
      </c>
      <c r="P36" s="16" t="s">
        <v>283</v>
      </c>
      <c r="Q36" s="17" t="s">
        <v>51</v>
      </c>
    </row>
    <row r="37" spans="1:17" ht="45" x14ac:dyDescent="0.25">
      <c r="A37" s="14">
        <v>20</v>
      </c>
      <c r="B37" s="33">
        <v>84111500</v>
      </c>
      <c r="C37" s="32" t="s">
        <v>70</v>
      </c>
      <c r="D37" s="33" t="s">
        <v>21</v>
      </c>
      <c r="E37" s="33" t="s">
        <v>21</v>
      </c>
      <c r="F37" s="33">
        <v>12</v>
      </c>
      <c r="G37" s="33" t="s">
        <v>47</v>
      </c>
      <c r="H37" s="31" t="s">
        <v>20</v>
      </c>
      <c r="I37" s="39">
        <f>5205181*12</f>
        <v>62462172</v>
      </c>
      <c r="J37" s="39">
        <v>62462172</v>
      </c>
      <c r="K37" s="18" t="s">
        <v>46</v>
      </c>
      <c r="L37" s="23" t="s">
        <v>19</v>
      </c>
      <c r="M37" s="14" t="s">
        <v>17</v>
      </c>
      <c r="N37" s="14" t="s">
        <v>18</v>
      </c>
      <c r="O37" s="15" t="s">
        <v>50</v>
      </c>
      <c r="P37" s="16" t="s">
        <v>283</v>
      </c>
      <c r="Q37" s="17" t="s">
        <v>51</v>
      </c>
    </row>
    <row r="38" spans="1:17" ht="45" x14ac:dyDescent="0.25">
      <c r="A38" s="14">
        <v>21</v>
      </c>
      <c r="B38" s="33">
        <v>84111500</v>
      </c>
      <c r="C38" s="32" t="s">
        <v>71</v>
      </c>
      <c r="D38" s="33" t="s">
        <v>21</v>
      </c>
      <c r="E38" s="33" t="s">
        <v>21</v>
      </c>
      <c r="F38" s="33">
        <v>12</v>
      </c>
      <c r="G38" s="33" t="s">
        <v>47</v>
      </c>
      <c r="H38" s="31" t="s">
        <v>20</v>
      </c>
      <c r="I38" s="39">
        <v>72000000</v>
      </c>
      <c r="J38" s="39">
        <v>72000000</v>
      </c>
      <c r="K38" s="18" t="s">
        <v>46</v>
      </c>
      <c r="L38" s="23" t="s">
        <v>19</v>
      </c>
      <c r="M38" s="14" t="s">
        <v>17</v>
      </c>
      <c r="N38" s="14" t="s">
        <v>18</v>
      </c>
      <c r="O38" s="15" t="s">
        <v>50</v>
      </c>
      <c r="P38" s="16" t="s">
        <v>283</v>
      </c>
      <c r="Q38" s="17" t="s">
        <v>51</v>
      </c>
    </row>
    <row r="39" spans="1:17" ht="60" x14ac:dyDescent="0.25">
      <c r="A39" s="14">
        <v>22</v>
      </c>
      <c r="B39" s="33">
        <v>84111500</v>
      </c>
      <c r="C39" s="32" t="s">
        <v>72</v>
      </c>
      <c r="D39" s="33" t="s">
        <v>21</v>
      </c>
      <c r="E39" s="33" t="s">
        <v>21</v>
      </c>
      <c r="F39" s="33">
        <v>12</v>
      </c>
      <c r="G39" s="33" t="s">
        <v>47</v>
      </c>
      <c r="H39" s="31" t="s">
        <v>20</v>
      </c>
      <c r="I39" s="39">
        <v>108000000</v>
      </c>
      <c r="J39" s="39">
        <v>108000000</v>
      </c>
      <c r="K39" s="18" t="s">
        <v>46</v>
      </c>
      <c r="L39" s="23" t="s">
        <v>19</v>
      </c>
      <c r="M39" s="14" t="s">
        <v>17</v>
      </c>
      <c r="N39" s="14" t="s">
        <v>18</v>
      </c>
      <c r="O39" s="15" t="s">
        <v>50</v>
      </c>
      <c r="P39" s="16" t="s">
        <v>283</v>
      </c>
      <c r="Q39" s="17" t="s">
        <v>51</v>
      </c>
    </row>
    <row r="40" spans="1:17" ht="60" x14ac:dyDescent="0.25">
      <c r="A40" s="14">
        <v>23</v>
      </c>
      <c r="B40" s="33">
        <v>84111500</v>
      </c>
      <c r="C40" s="32" t="s">
        <v>73</v>
      </c>
      <c r="D40" s="33" t="s">
        <v>21</v>
      </c>
      <c r="E40" s="33" t="s">
        <v>21</v>
      </c>
      <c r="F40" s="33">
        <v>12</v>
      </c>
      <c r="G40" s="33" t="s">
        <v>47</v>
      </c>
      <c r="H40" s="31" t="s">
        <v>20</v>
      </c>
      <c r="I40" s="39">
        <v>72000000</v>
      </c>
      <c r="J40" s="39">
        <v>72000000</v>
      </c>
      <c r="K40" s="18" t="s">
        <v>46</v>
      </c>
      <c r="L40" s="23" t="s">
        <v>19</v>
      </c>
      <c r="M40" s="14" t="s">
        <v>17</v>
      </c>
      <c r="N40" s="14" t="s">
        <v>18</v>
      </c>
      <c r="O40" s="15" t="s">
        <v>50</v>
      </c>
      <c r="P40" s="16" t="s">
        <v>283</v>
      </c>
      <c r="Q40" s="17" t="s">
        <v>51</v>
      </c>
    </row>
    <row r="41" spans="1:17" ht="60" x14ac:dyDescent="0.25">
      <c r="A41" s="14">
        <v>24</v>
      </c>
      <c r="B41" s="33">
        <v>84111500</v>
      </c>
      <c r="C41" s="32" t="s">
        <v>74</v>
      </c>
      <c r="D41" s="33" t="s">
        <v>21</v>
      </c>
      <c r="E41" s="33" t="s">
        <v>21</v>
      </c>
      <c r="F41" s="33">
        <v>12</v>
      </c>
      <c r="G41" s="33" t="s">
        <v>47</v>
      </c>
      <c r="H41" s="31" t="s">
        <v>20</v>
      </c>
      <c r="I41" s="39">
        <f>9000000*12</f>
        <v>108000000</v>
      </c>
      <c r="J41" s="39">
        <v>108000000</v>
      </c>
      <c r="K41" s="18" t="s">
        <v>46</v>
      </c>
      <c r="L41" s="23" t="s">
        <v>19</v>
      </c>
      <c r="M41" s="14" t="s">
        <v>17</v>
      </c>
      <c r="N41" s="14" t="s">
        <v>18</v>
      </c>
      <c r="O41" s="15" t="s">
        <v>50</v>
      </c>
      <c r="P41" s="16" t="s">
        <v>283</v>
      </c>
      <c r="Q41" s="17" t="s">
        <v>51</v>
      </c>
    </row>
    <row r="42" spans="1:17" ht="45" x14ac:dyDescent="0.25">
      <c r="A42" s="14">
        <v>25</v>
      </c>
      <c r="B42" s="33">
        <v>84111500</v>
      </c>
      <c r="C42" s="32" t="s">
        <v>75</v>
      </c>
      <c r="D42" s="33" t="s">
        <v>21</v>
      </c>
      <c r="E42" s="33" t="s">
        <v>21</v>
      </c>
      <c r="F42" s="33">
        <v>12</v>
      </c>
      <c r="G42" s="33" t="s">
        <v>47</v>
      </c>
      <c r="H42" s="31" t="s">
        <v>20</v>
      </c>
      <c r="I42" s="39">
        <v>78000000</v>
      </c>
      <c r="J42" s="39">
        <v>78000000</v>
      </c>
      <c r="K42" s="18" t="s">
        <v>46</v>
      </c>
      <c r="L42" s="23" t="s">
        <v>19</v>
      </c>
      <c r="M42" s="14" t="s">
        <v>17</v>
      </c>
      <c r="N42" s="14" t="s">
        <v>18</v>
      </c>
      <c r="O42" s="15" t="s">
        <v>50</v>
      </c>
      <c r="P42" s="16" t="s">
        <v>283</v>
      </c>
      <c r="Q42" s="17" t="s">
        <v>51</v>
      </c>
    </row>
    <row r="43" spans="1:17" ht="60" x14ac:dyDescent="0.25">
      <c r="A43" s="14">
        <v>26</v>
      </c>
      <c r="B43" s="33">
        <v>84111500</v>
      </c>
      <c r="C43" s="32" t="s">
        <v>76</v>
      </c>
      <c r="D43" s="33" t="s">
        <v>21</v>
      </c>
      <c r="E43" s="33" t="s">
        <v>21</v>
      </c>
      <c r="F43" s="33">
        <v>12</v>
      </c>
      <c r="G43" s="33" t="s">
        <v>47</v>
      </c>
      <c r="H43" s="31" t="s">
        <v>20</v>
      </c>
      <c r="I43" s="39">
        <v>78000000</v>
      </c>
      <c r="J43" s="39">
        <v>78000000</v>
      </c>
      <c r="K43" s="18" t="s">
        <v>46</v>
      </c>
      <c r="L43" s="23" t="s">
        <v>19</v>
      </c>
      <c r="M43" s="14" t="s">
        <v>17</v>
      </c>
      <c r="N43" s="14" t="s">
        <v>18</v>
      </c>
      <c r="O43" s="15" t="s">
        <v>50</v>
      </c>
      <c r="P43" s="16" t="s">
        <v>283</v>
      </c>
      <c r="Q43" s="17" t="s">
        <v>51</v>
      </c>
    </row>
    <row r="44" spans="1:17" ht="45" x14ac:dyDescent="0.25">
      <c r="A44" s="14">
        <v>27</v>
      </c>
      <c r="B44" s="33">
        <v>84111500</v>
      </c>
      <c r="C44" s="32" t="s">
        <v>77</v>
      </c>
      <c r="D44" s="33" t="s">
        <v>21</v>
      </c>
      <c r="E44" s="33" t="s">
        <v>21</v>
      </c>
      <c r="F44" s="33">
        <v>12</v>
      </c>
      <c r="G44" s="33" t="s">
        <v>47</v>
      </c>
      <c r="H44" s="31" t="s">
        <v>20</v>
      </c>
      <c r="I44" s="39">
        <f>10000000*12</f>
        <v>120000000</v>
      </c>
      <c r="J44" s="39">
        <v>120000000</v>
      </c>
      <c r="K44" s="18" t="s">
        <v>46</v>
      </c>
      <c r="L44" s="23" t="s">
        <v>19</v>
      </c>
      <c r="M44" s="14" t="s">
        <v>17</v>
      </c>
      <c r="N44" s="14" t="s">
        <v>18</v>
      </c>
      <c r="O44" s="15" t="s">
        <v>50</v>
      </c>
      <c r="P44" s="16" t="s">
        <v>283</v>
      </c>
      <c r="Q44" s="17" t="s">
        <v>51</v>
      </c>
    </row>
    <row r="45" spans="1:17" ht="45" x14ac:dyDescent="0.25">
      <c r="A45" s="14">
        <v>28</v>
      </c>
      <c r="B45" s="33">
        <v>84111500</v>
      </c>
      <c r="C45" s="32" t="s">
        <v>78</v>
      </c>
      <c r="D45" s="33" t="s">
        <v>21</v>
      </c>
      <c r="E45" s="33" t="s">
        <v>21</v>
      </c>
      <c r="F45" s="33">
        <v>12</v>
      </c>
      <c r="G45" s="33" t="s">
        <v>47</v>
      </c>
      <c r="H45" s="31" t="s">
        <v>20</v>
      </c>
      <c r="I45" s="39">
        <v>72000000</v>
      </c>
      <c r="J45" s="39">
        <v>72000000</v>
      </c>
      <c r="K45" s="18" t="s">
        <v>46</v>
      </c>
      <c r="L45" s="23" t="s">
        <v>19</v>
      </c>
      <c r="M45" s="14" t="s">
        <v>17</v>
      </c>
      <c r="N45" s="14" t="s">
        <v>18</v>
      </c>
      <c r="O45" s="15" t="s">
        <v>50</v>
      </c>
      <c r="P45" s="16" t="s">
        <v>283</v>
      </c>
      <c r="Q45" s="17" t="s">
        <v>51</v>
      </c>
    </row>
    <row r="46" spans="1:17" ht="45" x14ac:dyDescent="0.25">
      <c r="A46" s="14">
        <v>29</v>
      </c>
      <c r="B46" s="33">
        <v>84111500</v>
      </c>
      <c r="C46" s="32" t="s">
        <v>79</v>
      </c>
      <c r="D46" s="33" t="s">
        <v>21</v>
      </c>
      <c r="E46" s="33" t="s">
        <v>21</v>
      </c>
      <c r="F46" s="33">
        <v>12</v>
      </c>
      <c r="G46" s="33" t="s">
        <v>47</v>
      </c>
      <c r="H46" s="31" t="s">
        <v>20</v>
      </c>
      <c r="I46" s="39">
        <v>33708000</v>
      </c>
      <c r="J46" s="39">
        <v>33708000</v>
      </c>
      <c r="K46" s="18" t="s">
        <v>46</v>
      </c>
      <c r="L46" s="23" t="s">
        <v>19</v>
      </c>
      <c r="M46" s="14" t="s">
        <v>17</v>
      </c>
      <c r="N46" s="14" t="s">
        <v>18</v>
      </c>
      <c r="O46" s="15" t="s">
        <v>50</v>
      </c>
      <c r="P46" s="16" t="s">
        <v>283</v>
      </c>
      <c r="Q46" s="17" t="s">
        <v>51</v>
      </c>
    </row>
    <row r="47" spans="1:17" ht="45" x14ac:dyDescent="0.25">
      <c r="A47" s="14">
        <v>30</v>
      </c>
      <c r="B47" s="33">
        <v>84111500</v>
      </c>
      <c r="C47" s="32" t="s">
        <v>80</v>
      </c>
      <c r="D47" s="33" t="s">
        <v>21</v>
      </c>
      <c r="E47" s="33" t="s">
        <v>21</v>
      </c>
      <c r="F47" s="33">
        <v>12</v>
      </c>
      <c r="G47" s="33" t="s">
        <v>47</v>
      </c>
      <c r="H47" s="31" t="s">
        <v>20</v>
      </c>
      <c r="I47" s="39">
        <v>66000000</v>
      </c>
      <c r="J47" s="39">
        <v>66000000</v>
      </c>
      <c r="K47" s="18" t="s">
        <v>46</v>
      </c>
      <c r="L47" s="23" t="s">
        <v>19</v>
      </c>
      <c r="M47" s="14" t="s">
        <v>17</v>
      </c>
      <c r="N47" s="14" t="s">
        <v>18</v>
      </c>
      <c r="O47" s="15" t="s">
        <v>50</v>
      </c>
      <c r="P47" s="16" t="s">
        <v>283</v>
      </c>
      <c r="Q47" s="17" t="s">
        <v>51</v>
      </c>
    </row>
    <row r="48" spans="1:17" ht="45" x14ac:dyDescent="0.25">
      <c r="A48" s="14">
        <v>31</v>
      </c>
      <c r="B48" s="33">
        <v>84111500</v>
      </c>
      <c r="C48" s="32" t="s">
        <v>81</v>
      </c>
      <c r="D48" s="33" t="s">
        <v>21</v>
      </c>
      <c r="E48" s="33" t="s">
        <v>21</v>
      </c>
      <c r="F48" s="33">
        <v>12</v>
      </c>
      <c r="G48" s="33" t="s">
        <v>47</v>
      </c>
      <c r="H48" s="31" t="s">
        <v>20</v>
      </c>
      <c r="I48" s="39">
        <v>66000000</v>
      </c>
      <c r="J48" s="39">
        <v>66000000</v>
      </c>
      <c r="K48" s="18" t="s">
        <v>46</v>
      </c>
      <c r="L48" s="23" t="s">
        <v>19</v>
      </c>
      <c r="M48" s="14" t="s">
        <v>17</v>
      </c>
      <c r="N48" s="14" t="s">
        <v>18</v>
      </c>
      <c r="O48" s="15" t="s">
        <v>50</v>
      </c>
      <c r="P48" s="16" t="s">
        <v>283</v>
      </c>
      <c r="Q48" s="17" t="s">
        <v>51</v>
      </c>
    </row>
    <row r="49" spans="1:17" ht="60" x14ac:dyDescent="0.25">
      <c r="A49" s="14">
        <v>32</v>
      </c>
      <c r="B49" s="33">
        <v>84111500</v>
      </c>
      <c r="C49" s="32" t="s">
        <v>82</v>
      </c>
      <c r="D49" s="33" t="s">
        <v>21</v>
      </c>
      <c r="E49" s="33" t="s">
        <v>21</v>
      </c>
      <c r="F49" s="33">
        <v>12</v>
      </c>
      <c r="G49" s="33" t="s">
        <v>47</v>
      </c>
      <c r="H49" s="31" t="s">
        <v>20</v>
      </c>
      <c r="I49" s="39">
        <v>72000000</v>
      </c>
      <c r="J49" s="39">
        <v>72000000</v>
      </c>
      <c r="K49" s="18" t="s">
        <v>46</v>
      </c>
      <c r="L49" s="23" t="s">
        <v>19</v>
      </c>
      <c r="M49" s="14" t="s">
        <v>17</v>
      </c>
      <c r="N49" s="14" t="s">
        <v>18</v>
      </c>
      <c r="O49" s="15" t="s">
        <v>50</v>
      </c>
      <c r="P49" s="16" t="s">
        <v>283</v>
      </c>
      <c r="Q49" s="17" t="s">
        <v>51</v>
      </c>
    </row>
    <row r="50" spans="1:17" ht="45" x14ac:dyDescent="0.25">
      <c r="A50" s="14">
        <v>33</v>
      </c>
      <c r="B50" s="33">
        <v>84111500</v>
      </c>
      <c r="C50" s="32" t="s">
        <v>83</v>
      </c>
      <c r="D50" s="33" t="s">
        <v>21</v>
      </c>
      <c r="E50" s="33" t="s">
        <v>21</v>
      </c>
      <c r="F50" s="33">
        <v>12</v>
      </c>
      <c r="G50" s="33" t="s">
        <v>47</v>
      </c>
      <c r="H50" s="31" t="s">
        <v>20</v>
      </c>
      <c r="I50" s="39">
        <f>10000000*12</f>
        <v>120000000</v>
      </c>
      <c r="J50" s="39">
        <v>120000000</v>
      </c>
      <c r="K50" s="18" t="s">
        <v>46</v>
      </c>
      <c r="L50" s="23" t="s">
        <v>19</v>
      </c>
      <c r="M50" s="14" t="s">
        <v>17</v>
      </c>
      <c r="N50" s="14" t="s">
        <v>18</v>
      </c>
      <c r="O50" s="15" t="s">
        <v>50</v>
      </c>
      <c r="P50" s="16" t="s">
        <v>283</v>
      </c>
      <c r="Q50" s="17" t="s">
        <v>51</v>
      </c>
    </row>
    <row r="51" spans="1:17" ht="45" x14ac:dyDescent="0.25">
      <c r="A51" s="14">
        <v>34</v>
      </c>
      <c r="B51" s="28">
        <v>80111600</v>
      </c>
      <c r="C51" s="32" t="s">
        <v>84</v>
      </c>
      <c r="D51" s="33" t="s">
        <v>21</v>
      </c>
      <c r="E51" s="33" t="s">
        <v>21</v>
      </c>
      <c r="F51" s="33">
        <v>12</v>
      </c>
      <c r="G51" s="33" t="s">
        <v>47</v>
      </c>
      <c r="H51" s="31" t="s">
        <v>20</v>
      </c>
      <c r="I51" s="39">
        <f>3800000*12</f>
        <v>45600000</v>
      </c>
      <c r="J51" s="39">
        <f>3800000*12</f>
        <v>45600000</v>
      </c>
      <c r="K51" s="18" t="s">
        <v>46</v>
      </c>
      <c r="L51" s="23" t="s">
        <v>19</v>
      </c>
      <c r="M51" s="14" t="s">
        <v>17</v>
      </c>
      <c r="N51" s="14" t="s">
        <v>18</v>
      </c>
      <c r="O51" s="15" t="s">
        <v>50</v>
      </c>
      <c r="P51" s="16" t="s">
        <v>283</v>
      </c>
      <c r="Q51" s="17" t="s">
        <v>51</v>
      </c>
    </row>
    <row r="52" spans="1:17" ht="45" x14ac:dyDescent="0.25">
      <c r="A52" s="14">
        <v>35</v>
      </c>
      <c r="B52" s="28">
        <v>80111600</v>
      </c>
      <c r="C52" s="32" t="s">
        <v>502</v>
      </c>
      <c r="D52" s="33" t="s">
        <v>21</v>
      </c>
      <c r="E52" s="33" t="s">
        <v>21</v>
      </c>
      <c r="F52" s="33">
        <v>9</v>
      </c>
      <c r="G52" s="33" t="s">
        <v>47</v>
      </c>
      <c r="H52" s="31" t="s">
        <v>20</v>
      </c>
      <c r="I52" s="39">
        <f t="shared" ref="I52:J54" si="1">4700000*12</f>
        <v>56400000</v>
      </c>
      <c r="J52" s="39">
        <f t="shared" si="1"/>
        <v>56400000</v>
      </c>
      <c r="K52" s="18" t="s">
        <v>46</v>
      </c>
      <c r="L52" s="23" t="s">
        <v>19</v>
      </c>
      <c r="M52" s="14" t="s">
        <v>17</v>
      </c>
      <c r="N52" s="14" t="s">
        <v>18</v>
      </c>
      <c r="O52" s="15" t="s">
        <v>50</v>
      </c>
      <c r="P52" s="16" t="s">
        <v>283</v>
      </c>
      <c r="Q52" s="17" t="s">
        <v>51</v>
      </c>
    </row>
    <row r="53" spans="1:17" ht="45" x14ac:dyDescent="0.25">
      <c r="A53" s="14">
        <v>36</v>
      </c>
      <c r="B53" s="28">
        <v>80111600</v>
      </c>
      <c r="C53" s="32" t="s">
        <v>414</v>
      </c>
      <c r="D53" s="33" t="s">
        <v>22</v>
      </c>
      <c r="E53" s="33" t="s">
        <v>22</v>
      </c>
      <c r="F53" s="33">
        <v>10.5</v>
      </c>
      <c r="G53" s="33" t="s">
        <v>47</v>
      </c>
      <c r="H53" s="31" t="s">
        <v>20</v>
      </c>
      <c r="I53" s="39">
        <v>49350000</v>
      </c>
      <c r="J53" s="39">
        <v>49350000</v>
      </c>
      <c r="K53" s="18" t="s">
        <v>46</v>
      </c>
      <c r="L53" s="23" t="s">
        <v>19</v>
      </c>
      <c r="M53" s="14" t="s">
        <v>17</v>
      </c>
      <c r="N53" s="14" t="s">
        <v>18</v>
      </c>
      <c r="O53" s="15" t="s">
        <v>50</v>
      </c>
      <c r="P53" s="16" t="s">
        <v>283</v>
      </c>
      <c r="Q53" s="17" t="s">
        <v>51</v>
      </c>
    </row>
    <row r="54" spans="1:17" ht="45" x14ac:dyDescent="0.25">
      <c r="A54" s="14">
        <v>37</v>
      </c>
      <c r="B54" s="28">
        <v>80111600</v>
      </c>
      <c r="C54" s="32" t="s">
        <v>85</v>
      </c>
      <c r="D54" s="33" t="s">
        <v>21</v>
      </c>
      <c r="E54" s="33" t="s">
        <v>21</v>
      </c>
      <c r="F54" s="33">
        <v>12</v>
      </c>
      <c r="G54" s="33" t="s">
        <v>47</v>
      </c>
      <c r="H54" s="31" t="s">
        <v>20</v>
      </c>
      <c r="I54" s="39">
        <f t="shared" si="1"/>
        <v>56400000</v>
      </c>
      <c r="J54" s="39">
        <f t="shared" si="1"/>
        <v>56400000</v>
      </c>
      <c r="K54" s="18" t="s">
        <v>46</v>
      </c>
      <c r="L54" s="23" t="s">
        <v>19</v>
      </c>
      <c r="M54" s="14" t="s">
        <v>17</v>
      </c>
      <c r="N54" s="14" t="s">
        <v>18</v>
      </c>
      <c r="O54" s="15" t="s">
        <v>50</v>
      </c>
      <c r="P54" s="16" t="s">
        <v>283</v>
      </c>
      <c r="Q54" s="17" t="s">
        <v>51</v>
      </c>
    </row>
    <row r="55" spans="1:17" ht="75" x14ac:dyDescent="0.25">
      <c r="A55" s="14">
        <v>38</v>
      </c>
      <c r="B55" s="28">
        <v>80111600</v>
      </c>
      <c r="C55" s="34" t="s">
        <v>86</v>
      </c>
      <c r="D55" s="33" t="s">
        <v>21</v>
      </c>
      <c r="E55" s="33" t="s">
        <v>21</v>
      </c>
      <c r="F55" s="33">
        <v>3.5</v>
      </c>
      <c r="G55" s="33" t="s">
        <v>47</v>
      </c>
      <c r="H55" s="31" t="s">
        <v>20</v>
      </c>
      <c r="I55" s="39">
        <v>38368925</v>
      </c>
      <c r="J55" s="39">
        <v>38368925</v>
      </c>
      <c r="K55" s="18" t="s">
        <v>46</v>
      </c>
      <c r="L55" s="23" t="s">
        <v>19</v>
      </c>
      <c r="M55" s="14" t="s">
        <v>17</v>
      </c>
      <c r="N55" s="14" t="s">
        <v>18</v>
      </c>
      <c r="O55" s="15" t="s">
        <v>50</v>
      </c>
      <c r="P55" s="16" t="s">
        <v>283</v>
      </c>
      <c r="Q55" s="17" t="s">
        <v>51</v>
      </c>
    </row>
    <row r="56" spans="1:17" ht="60" x14ac:dyDescent="0.25">
      <c r="A56" s="14">
        <v>39</v>
      </c>
      <c r="B56" s="28">
        <v>80111600</v>
      </c>
      <c r="C56" s="34" t="s">
        <v>87</v>
      </c>
      <c r="D56" s="33" t="s">
        <v>21</v>
      </c>
      <c r="E56" s="33" t="s">
        <v>21</v>
      </c>
      <c r="F56" s="33">
        <v>3.5</v>
      </c>
      <c r="G56" s="33" t="s">
        <v>47</v>
      </c>
      <c r="H56" s="31" t="s">
        <v>20</v>
      </c>
      <c r="I56" s="39">
        <v>32245710</v>
      </c>
      <c r="J56" s="39">
        <v>32245710</v>
      </c>
      <c r="K56" s="18" t="s">
        <v>46</v>
      </c>
      <c r="L56" s="23" t="s">
        <v>19</v>
      </c>
      <c r="M56" s="14" t="s">
        <v>17</v>
      </c>
      <c r="N56" s="14" t="s">
        <v>18</v>
      </c>
      <c r="O56" s="15" t="s">
        <v>50</v>
      </c>
      <c r="P56" s="16" t="s">
        <v>283</v>
      </c>
      <c r="Q56" s="17" t="s">
        <v>51</v>
      </c>
    </row>
    <row r="57" spans="1:17" ht="60" x14ac:dyDescent="0.25">
      <c r="A57" s="14">
        <v>40</v>
      </c>
      <c r="B57" s="28">
        <v>80111600</v>
      </c>
      <c r="C57" s="34" t="s">
        <v>88</v>
      </c>
      <c r="D57" s="33" t="s">
        <v>21</v>
      </c>
      <c r="E57" s="33" t="s">
        <v>21</v>
      </c>
      <c r="F57" s="33">
        <v>12</v>
      </c>
      <c r="G57" s="33" t="s">
        <v>47</v>
      </c>
      <c r="H57" s="31" t="s">
        <v>20</v>
      </c>
      <c r="I57" s="39">
        <v>156228792</v>
      </c>
      <c r="J57" s="39">
        <v>156228792</v>
      </c>
      <c r="K57" s="18" t="s">
        <v>46</v>
      </c>
      <c r="L57" s="23" t="s">
        <v>19</v>
      </c>
      <c r="M57" s="14" t="s">
        <v>17</v>
      </c>
      <c r="N57" s="14" t="s">
        <v>18</v>
      </c>
      <c r="O57" s="15" t="s">
        <v>50</v>
      </c>
      <c r="P57" s="16" t="s">
        <v>283</v>
      </c>
      <c r="Q57" s="17" t="s">
        <v>51</v>
      </c>
    </row>
    <row r="58" spans="1:17" ht="60" x14ac:dyDescent="0.25">
      <c r="A58" s="14">
        <v>41</v>
      </c>
      <c r="B58" s="28">
        <v>80111600</v>
      </c>
      <c r="C58" s="34" t="s">
        <v>89</v>
      </c>
      <c r="D58" s="33" t="s">
        <v>21</v>
      </c>
      <c r="E58" s="33" t="s">
        <v>21</v>
      </c>
      <c r="F58" s="33">
        <v>12</v>
      </c>
      <c r="G58" s="33" t="s">
        <v>47</v>
      </c>
      <c r="H58" s="31" t="s">
        <v>20</v>
      </c>
      <c r="I58" s="39">
        <v>124494000</v>
      </c>
      <c r="J58" s="39">
        <v>124494000</v>
      </c>
      <c r="K58" s="18" t="s">
        <v>46</v>
      </c>
      <c r="L58" s="23" t="s">
        <v>19</v>
      </c>
      <c r="M58" s="14" t="s">
        <v>17</v>
      </c>
      <c r="N58" s="14" t="s">
        <v>18</v>
      </c>
      <c r="O58" s="15" t="s">
        <v>50</v>
      </c>
      <c r="P58" s="16" t="s">
        <v>283</v>
      </c>
      <c r="Q58" s="17" t="s">
        <v>51</v>
      </c>
    </row>
    <row r="59" spans="1:17" ht="60" x14ac:dyDescent="0.25">
      <c r="A59" s="14">
        <v>42</v>
      </c>
      <c r="B59" s="28">
        <v>80111600</v>
      </c>
      <c r="C59" s="34" t="s">
        <v>90</v>
      </c>
      <c r="D59" s="33" t="s">
        <v>21</v>
      </c>
      <c r="E59" s="33" t="s">
        <v>21</v>
      </c>
      <c r="F59" s="33">
        <v>3.5</v>
      </c>
      <c r="G59" s="33" t="s">
        <v>47</v>
      </c>
      <c r="H59" s="31" t="s">
        <v>20</v>
      </c>
      <c r="I59" s="39">
        <v>52280708</v>
      </c>
      <c r="J59" s="39">
        <v>52280708</v>
      </c>
      <c r="K59" s="18" t="s">
        <v>46</v>
      </c>
      <c r="L59" s="23" t="s">
        <v>19</v>
      </c>
      <c r="M59" s="14" t="s">
        <v>17</v>
      </c>
      <c r="N59" s="14" t="s">
        <v>18</v>
      </c>
      <c r="O59" s="15" t="s">
        <v>50</v>
      </c>
      <c r="P59" s="16" t="s">
        <v>283</v>
      </c>
      <c r="Q59" s="17" t="s">
        <v>51</v>
      </c>
    </row>
    <row r="60" spans="1:17" ht="75" x14ac:dyDescent="0.25">
      <c r="A60" s="14">
        <v>43</v>
      </c>
      <c r="B60" s="28">
        <v>80111600</v>
      </c>
      <c r="C60" s="34" t="s">
        <v>91</v>
      </c>
      <c r="D60" s="33" t="s">
        <v>21</v>
      </c>
      <c r="E60" s="33" t="s">
        <v>21</v>
      </c>
      <c r="F60" s="33">
        <v>3.5</v>
      </c>
      <c r="G60" s="33" t="s">
        <v>47</v>
      </c>
      <c r="H60" s="31" t="s">
        <v>20</v>
      </c>
      <c r="I60" s="39">
        <v>31659425</v>
      </c>
      <c r="J60" s="39">
        <v>31659425</v>
      </c>
      <c r="K60" s="18" t="s">
        <v>46</v>
      </c>
      <c r="L60" s="23" t="s">
        <v>19</v>
      </c>
      <c r="M60" s="14" t="s">
        <v>17</v>
      </c>
      <c r="N60" s="14" t="s">
        <v>18</v>
      </c>
      <c r="O60" s="15" t="s">
        <v>50</v>
      </c>
      <c r="P60" s="16" t="s">
        <v>283</v>
      </c>
      <c r="Q60" s="17" t="s">
        <v>51</v>
      </c>
    </row>
    <row r="61" spans="1:17" ht="90" x14ac:dyDescent="0.25">
      <c r="A61" s="14">
        <v>44</v>
      </c>
      <c r="B61" s="28">
        <v>80111600</v>
      </c>
      <c r="C61" s="34" t="s">
        <v>92</v>
      </c>
      <c r="D61" s="33" t="s">
        <v>21</v>
      </c>
      <c r="E61" s="33" t="s">
        <v>21</v>
      </c>
      <c r="F61" s="33">
        <v>3.5</v>
      </c>
      <c r="G61" s="33" t="s">
        <v>47</v>
      </c>
      <c r="H61" s="31" t="s">
        <v>20</v>
      </c>
      <c r="I61" s="39">
        <v>41580000</v>
      </c>
      <c r="J61" s="39">
        <v>41580000</v>
      </c>
      <c r="K61" s="18" t="s">
        <v>46</v>
      </c>
      <c r="L61" s="23" t="s">
        <v>19</v>
      </c>
      <c r="M61" s="14" t="s">
        <v>17</v>
      </c>
      <c r="N61" s="14" t="s">
        <v>18</v>
      </c>
      <c r="O61" s="15" t="s">
        <v>50</v>
      </c>
      <c r="P61" s="16" t="s">
        <v>283</v>
      </c>
      <c r="Q61" s="17" t="s">
        <v>51</v>
      </c>
    </row>
    <row r="62" spans="1:17" ht="75" x14ac:dyDescent="0.25">
      <c r="A62" s="14">
        <v>45</v>
      </c>
      <c r="B62" s="28">
        <v>80111600</v>
      </c>
      <c r="C62" s="34" t="s">
        <v>93</v>
      </c>
      <c r="D62" s="33" t="s">
        <v>21</v>
      </c>
      <c r="E62" s="33" t="s">
        <v>21</v>
      </c>
      <c r="F62" s="33">
        <v>3.5</v>
      </c>
      <c r="G62" s="33" t="s">
        <v>47</v>
      </c>
      <c r="H62" s="31" t="s">
        <v>20</v>
      </c>
      <c r="I62" s="39">
        <v>53978400</v>
      </c>
      <c r="J62" s="39">
        <v>53978400</v>
      </c>
      <c r="K62" s="18" t="s">
        <v>46</v>
      </c>
      <c r="L62" s="23" t="s">
        <v>19</v>
      </c>
      <c r="M62" s="14" t="s">
        <v>17</v>
      </c>
      <c r="N62" s="14" t="s">
        <v>18</v>
      </c>
      <c r="O62" s="15" t="s">
        <v>50</v>
      </c>
      <c r="P62" s="16" t="s">
        <v>283</v>
      </c>
      <c r="Q62" s="17" t="s">
        <v>51</v>
      </c>
    </row>
    <row r="63" spans="1:17" ht="75" x14ac:dyDescent="0.25">
      <c r="A63" s="14">
        <v>46</v>
      </c>
      <c r="B63" s="28">
        <v>80111600</v>
      </c>
      <c r="C63" s="34" t="s">
        <v>94</v>
      </c>
      <c r="D63" s="33" t="s">
        <v>21</v>
      </c>
      <c r="E63" s="33" t="s">
        <v>21</v>
      </c>
      <c r="F63" s="33">
        <v>3.5</v>
      </c>
      <c r="G63" s="33" t="s">
        <v>47</v>
      </c>
      <c r="H63" s="31" t="s">
        <v>20</v>
      </c>
      <c r="I63" s="39">
        <v>53978400</v>
      </c>
      <c r="J63" s="39">
        <v>53978400</v>
      </c>
      <c r="K63" s="18" t="s">
        <v>46</v>
      </c>
      <c r="L63" s="23" t="s">
        <v>19</v>
      </c>
      <c r="M63" s="14" t="s">
        <v>17</v>
      </c>
      <c r="N63" s="14" t="s">
        <v>18</v>
      </c>
      <c r="O63" s="15" t="s">
        <v>50</v>
      </c>
      <c r="P63" s="16" t="s">
        <v>283</v>
      </c>
      <c r="Q63" s="17" t="s">
        <v>51</v>
      </c>
    </row>
    <row r="64" spans="1:17" ht="90" x14ac:dyDescent="0.25">
      <c r="A64" s="14">
        <v>47</v>
      </c>
      <c r="B64" s="28">
        <v>80111600</v>
      </c>
      <c r="C64" s="34" t="s">
        <v>95</v>
      </c>
      <c r="D64" s="33" t="s">
        <v>21</v>
      </c>
      <c r="E64" s="33" t="s">
        <v>21</v>
      </c>
      <c r="F64" s="33">
        <v>3.5</v>
      </c>
      <c r="G64" s="33" t="s">
        <v>47</v>
      </c>
      <c r="H64" s="31" t="s">
        <v>20</v>
      </c>
      <c r="I64" s="39">
        <v>52280708</v>
      </c>
      <c r="J64" s="39">
        <v>52280708</v>
      </c>
      <c r="K64" s="18" t="s">
        <v>46</v>
      </c>
      <c r="L64" s="23" t="s">
        <v>19</v>
      </c>
      <c r="M64" s="14" t="s">
        <v>17</v>
      </c>
      <c r="N64" s="14" t="s">
        <v>18</v>
      </c>
      <c r="O64" s="15" t="s">
        <v>50</v>
      </c>
      <c r="P64" s="16" t="s">
        <v>283</v>
      </c>
      <c r="Q64" s="17" t="s">
        <v>51</v>
      </c>
    </row>
    <row r="65" spans="1:17" ht="45" x14ac:dyDescent="0.25">
      <c r="A65" s="14">
        <v>48</v>
      </c>
      <c r="B65" s="28">
        <v>80111600</v>
      </c>
      <c r="C65" s="35" t="s">
        <v>96</v>
      </c>
      <c r="D65" s="33" t="s">
        <v>21</v>
      </c>
      <c r="E65" s="33" t="s">
        <v>21</v>
      </c>
      <c r="F65" s="33">
        <v>12</v>
      </c>
      <c r="G65" s="33" t="s">
        <v>47</v>
      </c>
      <c r="H65" s="31" t="s">
        <v>20</v>
      </c>
      <c r="I65" s="39">
        <f>12928571*12</f>
        <v>155142852</v>
      </c>
      <c r="J65" s="39">
        <f>12928571*12</f>
        <v>155142852</v>
      </c>
      <c r="K65" s="18" t="s">
        <v>46</v>
      </c>
      <c r="L65" s="23" t="s">
        <v>19</v>
      </c>
      <c r="M65" s="14" t="s">
        <v>17</v>
      </c>
      <c r="N65" s="14" t="s">
        <v>18</v>
      </c>
      <c r="O65" s="15" t="s">
        <v>50</v>
      </c>
      <c r="P65" s="16" t="s">
        <v>283</v>
      </c>
      <c r="Q65" s="17" t="s">
        <v>51</v>
      </c>
    </row>
    <row r="66" spans="1:17" ht="45" x14ac:dyDescent="0.25">
      <c r="A66" s="14">
        <v>49</v>
      </c>
      <c r="B66" s="28">
        <v>80111600</v>
      </c>
      <c r="C66" s="35" t="s">
        <v>97</v>
      </c>
      <c r="D66" s="33" t="s">
        <v>21</v>
      </c>
      <c r="E66" s="33" t="s">
        <v>21</v>
      </c>
      <c r="F66" s="33">
        <v>12</v>
      </c>
      <c r="G66" s="33" t="s">
        <v>47</v>
      </c>
      <c r="H66" s="31" t="s">
        <v>20</v>
      </c>
      <c r="I66" s="39">
        <f>7200000*12</f>
        <v>86400000</v>
      </c>
      <c r="J66" s="39">
        <f>7200000*12</f>
        <v>86400000</v>
      </c>
      <c r="K66" s="18" t="s">
        <v>46</v>
      </c>
      <c r="L66" s="23" t="s">
        <v>19</v>
      </c>
      <c r="M66" s="14" t="s">
        <v>17</v>
      </c>
      <c r="N66" s="14" t="s">
        <v>18</v>
      </c>
      <c r="O66" s="15" t="s">
        <v>50</v>
      </c>
      <c r="P66" s="16" t="s">
        <v>283</v>
      </c>
      <c r="Q66" s="17" t="s">
        <v>51</v>
      </c>
    </row>
    <row r="67" spans="1:17" ht="45" x14ac:dyDescent="0.25">
      <c r="A67" s="14">
        <v>50</v>
      </c>
      <c r="B67" s="28">
        <v>80111600</v>
      </c>
      <c r="C67" s="35" t="s">
        <v>98</v>
      </c>
      <c r="D67" s="33" t="s">
        <v>21</v>
      </c>
      <c r="E67" s="33" t="s">
        <v>21</v>
      </c>
      <c r="F67" s="33">
        <v>12</v>
      </c>
      <c r="G67" s="33" t="s">
        <v>47</v>
      </c>
      <c r="H67" s="31" t="s">
        <v>20</v>
      </c>
      <c r="I67" s="39">
        <f>7200000*12</f>
        <v>86400000</v>
      </c>
      <c r="J67" s="39">
        <f>7200000*12</f>
        <v>86400000</v>
      </c>
      <c r="K67" s="18" t="s">
        <v>46</v>
      </c>
      <c r="L67" s="23" t="s">
        <v>19</v>
      </c>
      <c r="M67" s="14" t="s">
        <v>17</v>
      </c>
      <c r="N67" s="14" t="s">
        <v>18</v>
      </c>
      <c r="O67" s="15" t="s">
        <v>50</v>
      </c>
      <c r="P67" s="16" t="s">
        <v>283</v>
      </c>
      <c r="Q67" s="17" t="s">
        <v>51</v>
      </c>
    </row>
    <row r="68" spans="1:17" ht="45" x14ac:dyDescent="0.25">
      <c r="A68" s="14">
        <v>51</v>
      </c>
      <c r="B68" s="28">
        <v>80111600</v>
      </c>
      <c r="C68" s="35" t="s">
        <v>99</v>
      </c>
      <c r="D68" s="33" t="s">
        <v>21</v>
      </c>
      <c r="E68" s="33" t="s">
        <v>21</v>
      </c>
      <c r="F68" s="33">
        <v>12</v>
      </c>
      <c r="G68" s="33" t="s">
        <v>47</v>
      </c>
      <c r="H68" s="31" t="s">
        <v>20</v>
      </c>
      <c r="I68" s="39">
        <f>12928571*12</f>
        <v>155142852</v>
      </c>
      <c r="J68" s="39">
        <f>12928571*12</f>
        <v>155142852</v>
      </c>
      <c r="K68" s="18" t="s">
        <v>46</v>
      </c>
      <c r="L68" s="23" t="s">
        <v>19</v>
      </c>
      <c r="M68" s="14" t="s">
        <v>17</v>
      </c>
      <c r="N68" s="14" t="s">
        <v>18</v>
      </c>
      <c r="O68" s="15" t="s">
        <v>50</v>
      </c>
      <c r="P68" s="16" t="s">
        <v>283</v>
      </c>
      <c r="Q68" s="17" t="s">
        <v>51</v>
      </c>
    </row>
    <row r="69" spans="1:17" ht="45" x14ac:dyDescent="0.25">
      <c r="A69" s="14">
        <v>52</v>
      </c>
      <c r="B69" s="28">
        <v>80111600</v>
      </c>
      <c r="C69" s="35" t="s">
        <v>100</v>
      </c>
      <c r="D69" s="33" t="s">
        <v>21</v>
      </c>
      <c r="E69" s="33" t="s">
        <v>21</v>
      </c>
      <c r="F69" s="33">
        <v>12</v>
      </c>
      <c r="G69" s="33" t="s">
        <v>47</v>
      </c>
      <c r="H69" s="31" t="s">
        <v>20</v>
      </c>
      <c r="I69" s="39">
        <f>7200000*12</f>
        <v>86400000</v>
      </c>
      <c r="J69" s="39">
        <f>7200000*12</f>
        <v>86400000</v>
      </c>
      <c r="K69" s="18" t="s">
        <v>46</v>
      </c>
      <c r="L69" s="23" t="s">
        <v>19</v>
      </c>
      <c r="M69" s="14" t="s">
        <v>17</v>
      </c>
      <c r="N69" s="14" t="s">
        <v>18</v>
      </c>
      <c r="O69" s="15" t="s">
        <v>50</v>
      </c>
      <c r="P69" s="16" t="s">
        <v>283</v>
      </c>
      <c r="Q69" s="17" t="s">
        <v>51</v>
      </c>
    </row>
    <row r="70" spans="1:17" ht="45" x14ac:dyDescent="0.25">
      <c r="A70" s="14">
        <v>53</v>
      </c>
      <c r="B70" s="28">
        <v>80111600</v>
      </c>
      <c r="C70" s="35" t="s">
        <v>101</v>
      </c>
      <c r="D70" s="33" t="s">
        <v>21</v>
      </c>
      <c r="E70" s="33" t="s">
        <v>21</v>
      </c>
      <c r="F70" s="33">
        <v>12</v>
      </c>
      <c r="G70" s="33" t="s">
        <v>47</v>
      </c>
      <c r="H70" s="31" t="s">
        <v>20</v>
      </c>
      <c r="I70" s="39">
        <f>7200000*12</f>
        <v>86400000</v>
      </c>
      <c r="J70" s="39">
        <f>7200000*12</f>
        <v>86400000</v>
      </c>
      <c r="K70" s="18" t="s">
        <v>46</v>
      </c>
      <c r="L70" s="23" t="s">
        <v>19</v>
      </c>
      <c r="M70" s="14" t="s">
        <v>17</v>
      </c>
      <c r="N70" s="14" t="s">
        <v>18</v>
      </c>
      <c r="O70" s="15" t="s">
        <v>50</v>
      </c>
      <c r="P70" s="16" t="s">
        <v>283</v>
      </c>
      <c r="Q70" s="17" t="s">
        <v>51</v>
      </c>
    </row>
    <row r="71" spans="1:17" ht="45" x14ac:dyDescent="0.25">
      <c r="A71" s="14">
        <v>54</v>
      </c>
      <c r="B71" s="28">
        <v>80111600</v>
      </c>
      <c r="C71" s="35" t="s">
        <v>102</v>
      </c>
      <c r="D71" s="33" t="s">
        <v>21</v>
      </c>
      <c r="E71" s="33" t="s">
        <v>21</v>
      </c>
      <c r="F71" s="33">
        <v>12</v>
      </c>
      <c r="G71" s="33" t="s">
        <v>47</v>
      </c>
      <c r="H71" s="31" t="s">
        <v>20</v>
      </c>
      <c r="I71" s="39">
        <v>126396708</v>
      </c>
      <c r="J71" s="39">
        <v>126396708</v>
      </c>
      <c r="K71" s="18" t="s">
        <v>46</v>
      </c>
      <c r="L71" s="23" t="s">
        <v>19</v>
      </c>
      <c r="M71" s="14" t="s">
        <v>17</v>
      </c>
      <c r="N71" s="14" t="s">
        <v>18</v>
      </c>
      <c r="O71" s="15" t="s">
        <v>50</v>
      </c>
      <c r="P71" s="16" t="s">
        <v>283</v>
      </c>
      <c r="Q71" s="17" t="s">
        <v>51</v>
      </c>
    </row>
    <row r="72" spans="1:17" ht="45" x14ac:dyDescent="0.25">
      <c r="A72" s="14">
        <v>55</v>
      </c>
      <c r="B72" s="28">
        <v>80111600</v>
      </c>
      <c r="C72" s="35" t="s">
        <v>103</v>
      </c>
      <c r="D72" s="33" t="s">
        <v>21</v>
      </c>
      <c r="E72" s="33" t="s">
        <v>21</v>
      </c>
      <c r="F72" s="33">
        <v>12</v>
      </c>
      <c r="G72" s="33" t="s">
        <v>47</v>
      </c>
      <c r="H72" s="31" t="s">
        <v>20</v>
      </c>
      <c r="I72" s="39">
        <v>126396708</v>
      </c>
      <c r="J72" s="39">
        <v>126396708</v>
      </c>
      <c r="K72" s="18" t="s">
        <v>46</v>
      </c>
      <c r="L72" s="23" t="s">
        <v>19</v>
      </c>
      <c r="M72" s="14" t="s">
        <v>17</v>
      </c>
      <c r="N72" s="14" t="s">
        <v>18</v>
      </c>
      <c r="O72" s="15" t="s">
        <v>50</v>
      </c>
      <c r="P72" s="16" t="s">
        <v>283</v>
      </c>
      <c r="Q72" s="17" t="s">
        <v>51</v>
      </c>
    </row>
    <row r="73" spans="1:17" ht="45" x14ac:dyDescent="0.25">
      <c r="A73" s="14">
        <v>56</v>
      </c>
      <c r="B73" s="28">
        <v>80111600</v>
      </c>
      <c r="C73" s="35" t="s">
        <v>104</v>
      </c>
      <c r="D73" s="33" t="s">
        <v>21</v>
      </c>
      <c r="E73" s="33" t="s">
        <v>21</v>
      </c>
      <c r="F73" s="33">
        <v>12</v>
      </c>
      <c r="G73" s="33" t="s">
        <v>47</v>
      </c>
      <c r="H73" s="31" t="s">
        <v>20</v>
      </c>
      <c r="I73" s="39">
        <v>138600000</v>
      </c>
      <c r="J73" s="39">
        <v>138600000</v>
      </c>
      <c r="K73" s="18" t="s">
        <v>46</v>
      </c>
      <c r="L73" s="23" t="s">
        <v>19</v>
      </c>
      <c r="M73" s="14" t="s">
        <v>17</v>
      </c>
      <c r="N73" s="14" t="s">
        <v>18</v>
      </c>
      <c r="O73" s="15" t="s">
        <v>50</v>
      </c>
      <c r="P73" s="16" t="s">
        <v>283</v>
      </c>
      <c r="Q73" s="17" t="s">
        <v>51</v>
      </c>
    </row>
    <row r="74" spans="1:17" ht="45" x14ac:dyDescent="0.25">
      <c r="A74" s="14">
        <v>57</v>
      </c>
      <c r="B74" s="28">
        <v>80111600</v>
      </c>
      <c r="C74" s="35" t="s">
        <v>105</v>
      </c>
      <c r="D74" s="33" t="s">
        <v>21</v>
      </c>
      <c r="E74" s="33" t="s">
        <v>21</v>
      </c>
      <c r="F74" s="33">
        <v>12</v>
      </c>
      <c r="G74" s="33" t="s">
        <v>47</v>
      </c>
      <c r="H74" s="31" t="s">
        <v>20</v>
      </c>
      <c r="I74" s="39">
        <f>6885526*12</f>
        <v>82626312</v>
      </c>
      <c r="J74" s="39">
        <f>6885526*12</f>
        <v>82626312</v>
      </c>
      <c r="K74" s="18" t="s">
        <v>46</v>
      </c>
      <c r="L74" s="23" t="s">
        <v>19</v>
      </c>
      <c r="M74" s="14" t="s">
        <v>17</v>
      </c>
      <c r="N74" s="14" t="s">
        <v>18</v>
      </c>
      <c r="O74" s="15" t="s">
        <v>50</v>
      </c>
      <c r="P74" s="16" t="s">
        <v>283</v>
      </c>
      <c r="Q74" s="17" t="s">
        <v>51</v>
      </c>
    </row>
    <row r="75" spans="1:17" ht="45" x14ac:dyDescent="0.25">
      <c r="A75" s="14">
        <v>58</v>
      </c>
      <c r="B75" s="28">
        <v>80111600</v>
      </c>
      <c r="C75" s="35" t="s">
        <v>106</v>
      </c>
      <c r="D75" s="33" t="s">
        <v>21</v>
      </c>
      <c r="E75" s="33" t="s">
        <v>21</v>
      </c>
      <c r="F75" s="33">
        <v>12</v>
      </c>
      <c r="G75" s="33" t="s">
        <v>47</v>
      </c>
      <c r="H75" s="31" t="s">
        <v>20</v>
      </c>
      <c r="I75" s="39">
        <f>6885526*12</f>
        <v>82626312</v>
      </c>
      <c r="J75" s="39">
        <f>6885526*12</f>
        <v>82626312</v>
      </c>
      <c r="K75" s="18" t="s">
        <v>46</v>
      </c>
      <c r="L75" s="23" t="s">
        <v>19</v>
      </c>
      <c r="M75" s="14" t="s">
        <v>17</v>
      </c>
      <c r="N75" s="14" t="s">
        <v>18</v>
      </c>
      <c r="O75" s="15" t="s">
        <v>50</v>
      </c>
      <c r="P75" s="16" t="s">
        <v>283</v>
      </c>
      <c r="Q75" s="17" t="s">
        <v>51</v>
      </c>
    </row>
    <row r="76" spans="1:17" ht="45" x14ac:dyDescent="0.25">
      <c r="A76" s="14">
        <v>59</v>
      </c>
      <c r="B76" s="28">
        <v>80111600</v>
      </c>
      <c r="C76" s="35" t="s">
        <v>107</v>
      </c>
      <c r="D76" s="33" t="s">
        <v>21</v>
      </c>
      <c r="E76" s="33" t="s">
        <v>21</v>
      </c>
      <c r="F76" s="33">
        <v>12</v>
      </c>
      <c r="G76" s="33" t="s">
        <v>47</v>
      </c>
      <c r="H76" s="31" t="s">
        <v>20</v>
      </c>
      <c r="I76" s="39">
        <v>62462172</v>
      </c>
      <c r="J76" s="39">
        <v>62462172</v>
      </c>
      <c r="K76" s="18" t="s">
        <v>46</v>
      </c>
      <c r="L76" s="23" t="s">
        <v>19</v>
      </c>
      <c r="M76" s="14" t="s">
        <v>17</v>
      </c>
      <c r="N76" s="14" t="s">
        <v>18</v>
      </c>
      <c r="O76" s="15" t="s">
        <v>50</v>
      </c>
      <c r="P76" s="16" t="s">
        <v>283</v>
      </c>
      <c r="Q76" s="17" t="s">
        <v>51</v>
      </c>
    </row>
    <row r="77" spans="1:17" ht="45" x14ac:dyDescent="0.25">
      <c r="A77" s="14">
        <v>60</v>
      </c>
      <c r="B77" s="28">
        <v>80111600</v>
      </c>
      <c r="C77" s="35" t="s">
        <v>108</v>
      </c>
      <c r="D77" s="33" t="s">
        <v>21</v>
      </c>
      <c r="E77" s="33" t="s">
        <v>21</v>
      </c>
      <c r="F77" s="33">
        <v>12</v>
      </c>
      <c r="G77" s="33" t="s">
        <v>47</v>
      </c>
      <c r="H77" s="31" t="s">
        <v>20</v>
      </c>
      <c r="I77" s="39">
        <v>62462172</v>
      </c>
      <c r="J77" s="39">
        <v>62462172</v>
      </c>
      <c r="K77" s="18" t="s">
        <v>46</v>
      </c>
      <c r="L77" s="23" t="s">
        <v>19</v>
      </c>
      <c r="M77" s="14" t="s">
        <v>17</v>
      </c>
      <c r="N77" s="14" t="s">
        <v>18</v>
      </c>
      <c r="O77" s="15" t="s">
        <v>50</v>
      </c>
      <c r="P77" s="16" t="s">
        <v>283</v>
      </c>
      <c r="Q77" s="17" t="s">
        <v>51</v>
      </c>
    </row>
    <row r="78" spans="1:17" ht="45" x14ac:dyDescent="0.25">
      <c r="A78" s="14">
        <v>61</v>
      </c>
      <c r="B78" s="28">
        <v>80111600</v>
      </c>
      <c r="C78" s="36" t="s">
        <v>109</v>
      </c>
      <c r="D78" s="33" t="s">
        <v>21</v>
      </c>
      <c r="E78" s="33" t="s">
        <v>21</v>
      </c>
      <c r="F78" s="33">
        <v>11</v>
      </c>
      <c r="G78" s="33" t="s">
        <v>47</v>
      </c>
      <c r="H78" s="31" t="s">
        <v>20</v>
      </c>
      <c r="I78" s="39">
        <f>4700000*11</f>
        <v>51700000</v>
      </c>
      <c r="J78" s="39">
        <v>51700000</v>
      </c>
      <c r="K78" s="18" t="s">
        <v>46</v>
      </c>
      <c r="L78" s="23" t="s">
        <v>19</v>
      </c>
      <c r="M78" s="14" t="s">
        <v>17</v>
      </c>
      <c r="N78" s="14" t="s">
        <v>18</v>
      </c>
      <c r="O78" s="15" t="s">
        <v>50</v>
      </c>
      <c r="P78" s="16" t="s">
        <v>283</v>
      </c>
      <c r="Q78" s="17" t="s">
        <v>51</v>
      </c>
    </row>
    <row r="79" spans="1:17" ht="45" x14ac:dyDescent="0.25">
      <c r="A79" s="14">
        <v>62</v>
      </c>
      <c r="B79" s="28">
        <v>80111600</v>
      </c>
      <c r="C79" s="36" t="s">
        <v>110</v>
      </c>
      <c r="D79" s="33" t="s">
        <v>21</v>
      </c>
      <c r="E79" s="33" t="s">
        <v>21</v>
      </c>
      <c r="F79" s="33">
        <v>11</v>
      </c>
      <c r="G79" s="33" t="s">
        <v>47</v>
      </c>
      <c r="H79" s="18" t="s">
        <v>43</v>
      </c>
      <c r="I79" s="39">
        <v>113092353</v>
      </c>
      <c r="J79" s="39">
        <v>113092353</v>
      </c>
      <c r="K79" s="18" t="s">
        <v>46</v>
      </c>
      <c r="L79" s="23" t="s">
        <v>19</v>
      </c>
      <c r="M79" s="14" t="s">
        <v>17</v>
      </c>
      <c r="N79" s="14" t="s">
        <v>18</v>
      </c>
      <c r="O79" s="15" t="s">
        <v>50</v>
      </c>
      <c r="P79" s="16" t="s">
        <v>283</v>
      </c>
      <c r="Q79" s="17" t="s">
        <v>51</v>
      </c>
    </row>
    <row r="80" spans="1:17" ht="45" x14ac:dyDescent="0.25">
      <c r="A80" s="14">
        <v>63</v>
      </c>
      <c r="B80" s="28">
        <v>80111600</v>
      </c>
      <c r="C80" s="36" t="s">
        <v>111</v>
      </c>
      <c r="D80" s="33" t="s">
        <v>21</v>
      </c>
      <c r="E80" s="33" t="s">
        <v>21</v>
      </c>
      <c r="F80" s="33">
        <v>11</v>
      </c>
      <c r="G80" s="33" t="s">
        <v>47</v>
      </c>
      <c r="H80" s="18" t="s">
        <v>43</v>
      </c>
      <c r="I80" s="39">
        <v>113092353</v>
      </c>
      <c r="J80" s="39">
        <v>113092353</v>
      </c>
      <c r="K80" s="18" t="s">
        <v>46</v>
      </c>
      <c r="L80" s="23" t="s">
        <v>19</v>
      </c>
      <c r="M80" s="14" t="s">
        <v>17</v>
      </c>
      <c r="N80" s="14" t="s">
        <v>18</v>
      </c>
      <c r="O80" s="15" t="s">
        <v>50</v>
      </c>
      <c r="P80" s="16" t="s">
        <v>283</v>
      </c>
      <c r="Q80" s="17" t="s">
        <v>51</v>
      </c>
    </row>
    <row r="81" spans="1:17" ht="45" x14ac:dyDescent="0.25">
      <c r="A81" s="14">
        <v>64</v>
      </c>
      <c r="B81" s="28">
        <v>80111600</v>
      </c>
      <c r="C81" s="36" t="s">
        <v>112</v>
      </c>
      <c r="D81" s="33" t="s">
        <v>21</v>
      </c>
      <c r="E81" s="33" t="s">
        <v>21</v>
      </c>
      <c r="F81" s="33">
        <v>11</v>
      </c>
      <c r="G81" s="33" t="s">
        <v>47</v>
      </c>
      <c r="H81" s="18" t="s">
        <v>43</v>
      </c>
      <c r="I81" s="39">
        <v>113092353</v>
      </c>
      <c r="J81" s="39">
        <v>113092353</v>
      </c>
      <c r="K81" s="18" t="s">
        <v>46</v>
      </c>
      <c r="L81" s="23" t="s">
        <v>19</v>
      </c>
      <c r="M81" s="14" t="s">
        <v>17</v>
      </c>
      <c r="N81" s="14" t="s">
        <v>18</v>
      </c>
      <c r="O81" s="15" t="s">
        <v>50</v>
      </c>
      <c r="P81" s="16" t="s">
        <v>283</v>
      </c>
      <c r="Q81" s="17" t="s">
        <v>51</v>
      </c>
    </row>
    <row r="82" spans="1:17" ht="45" x14ac:dyDescent="0.25">
      <c r="A82" s="14">
        <v>65</v>
      </c>
      <c r="B82" s="28">
        <v>80111600</v>
      </c>
      <c r="C82" s="36" t="s">
        <v>113</v>
      </c>
      <c r="D82" s="33" t="s">
        <v>21</v>
      </c>
      <c r="E82" s="33" t="s">
        <v>21</v>
      </c>
      <c r="F82" s="33">
        <v>11</v>
      </c>
      <c r="G82" s="33" t="s">
        <v>47</v>
      </c>
      <c r="H82" s="18" t="s">
        <v>43</v>
      </c>
      <c r="I82" s="39">
        <v>134579896</v>
      </c>
      <c r="J82" s="39">
        <v>134579896</v>
      </c>
      <c r="K82" s="18" t="s">
        <v>46</v>
      </c>
      <c r="L82" s="23" t="s">
        <v>19</v>
      </c>
      <c r="M82" s="14" t="s">
        <v>17</v>
      </c>
      <c r="N82" s="14" t="s">
        <v>18</v>
      </c>
      <c r="O82" s="15" t="s">
        <v>50</v>
      </c>
      <c r="P82" s="16" t="s">
        <v>283</v>
      </c>
      <c r="Q82" s="17" t="s">
        <v>51</v>
      </c>
    </row>
    <row r="83" spans="1:17" ht="45" x14ac:dyDescent="0.25">
      <c r="A83" s="14">
        <v>66</v>
      </c>
      <c r="B83" s="28">
        <v>80111600</v>
      </c>
      <c r="C83" s="36" t="s">
        <v>114</v>
      </c>
      <c r="D83" s="33" t="s">
        <v>21</v>
      </c>
      <c r="E83" s="33" t="s">
        <v>21</v>
      </c>
      <c r="F83" s="33">
        <v>11</v>
      </c>
      <c r="G83" s="33" t="s">
        <v>47</v>
      </c>
      <c r="H83" s="18" t="s">
        <v>43</v>
      </c>
      <c r="I83" s="39">
        <v>113092353</v>
      </c>
      <c r="J83" s="39">
        <v>113092353</v>
      </c>
      <c r="K83" s="18" t="s">
        <v>46</v>
      </c>
      <c r="L83" s="23" t="s">
        <v>19</v>
      </c>
      <c r="M83" s="14" t="s">
        <v>17</v>
      </c>
      <c r="N83" s="14" t="s">
        <v>18</v>
      </c>
      <c r="O83" s="15" t="s">
        <v>50</v>
      </c>
      <c r="P83" s="16" t="s">
        <v>283</v>
      </c>
      <c r="Q83" s="17" t="s">
        <v>51</v>
      </c>
    </row>
    <row r="84" spans="1:17" ht="45" x14ac:dyDescent="0.25">
      <c r="A84" s="14">
        <v>67</v>
      </c>
      <c r="B84" s="28">
        <v>80111600</v>
      </c>
      <c r="C84" s="36" t="s">
        <v>115</v>
      </c>
      <c r="D84" s="33" t="s">
        <v>21</v>
      </c>
      <c r="E84" s="33" t="s">
        <v>21</v>
      </c>
      <c r="F84" s="33">
        <v>11</v>
      </c>
      <c r="G84" s="33" t="s">
        <v>47</v>
      </c>
      <c r="H84" s="18" t="s">
        <v>43</v>
      </c>
      <c r="I84" s="39">
        <v>113092353</v>
      </c>
      <c r="J84" s="39">
        <v>113092353</v>
      </c>
      <c r="K84" s="18" t="s">
        <v>46</v>
      </c>
      <c r="L84" s="23" t="s">
        <v>19</v>
      </c>
      <c r="M84" s="14" t="s">
        <v>17</v>
      </c>
      <c r="N84" s="14" t="s">
        <v>18</v>
      </c>
      <c r="O84" s="15" t="s">
        <v>50</v>
      </c>
      <c r="P84" s="16" t="s">
        <v>283</v>
      </c>
      <c r="Q84" s="17" t="s">
        <v>51</v>
      </c>
    </row>
    <row r="85" spans="1:17" ht="45" x14ac:dyDescent="0.25">
      <c r="A85" s="14">
        <v>68</v>
      </c>
      <c r="B85" s="28">
        <v>80111600</v>
      </c>
      <c r="C85" s="36" t="s">
        <v>116</v>
      </c>
      <c r="D85" s="33" t="s">
        <v>21</v>
      </c>
      <c r="E85" s="33" t="s">
        <v>21</v>
      </c>
      <c r="F85" s="33">
        <v>11</v>
      </c>
      <c r="G85" s="33" t="s">
        <v>47</v>
      </c>
      <c r="H85" s="18" t="s">
        <v>43</v>
      </c>
      <c r="I85" s="39">
        <v>113092353</v>
      </c>
      <c r="J85" s="39">
        <v>113092353</v>
      </c>
      <c r="K85" s="18" t="s">
        <v>46</v>
      </c>
      <c r="L85" s="23" t="s">
        <v>19</v>
      </c>
      <c r="M85" s="14" t="s">
        <v>17</v>
      </c>
      <c r="N85" s="14" t="s">
        <v>18</v>
      </c>
      <c r="O85" s="15" t="s">
        <v>50</v>
      </c>
      <c r="P85" s="16" t="s">
        <v>283</v>
      </c>
      <c r="Q85" s="17" t="s">
        <v>51</v>
      </c>
    </row>
    <row r="86" spans="1:17" ht="45" x14ac:dyDescent="0.25">
      <c r="A86" s="14">
        <v>69</v>
      </c>
      <c r="B86" s="28">
        <v>80111600</v>
      </c>
      <c r="C86" s="36" t="s">
        <v>117</v>
      </c>
      <c r="D86" s="33" t="s">
        <v>21</v>
      </c>
      <c r="E86" s="33" t="s">
        <v>21</v>
      </c>
      <c r="F86" s="33">
        <v>11</v>
      </c>
      <c r="G86" s="33" t="s">
        <v>47</v>
      </c>
      <c r="H86" s="18" t="s">
        <v>43</v>
      </c>
      <c r="I86" s="39">
        <v>113092353</v>
      </c>
      <c r="J86" s="39">
        <v>113092353</v>
      </c>
      <c r="K86" s="18" t="s">
        <v>46</v>
      </c>
      <c r="L86" s="23" t="s">
        <v>19</v>
      </c>
      <c r="M86" s="14" t="s">
        <v>17</v>
      </c>
      <c r="N86" s="14" t="s">
        <v>18</v>
      </c>
      <c r="O86" s="15" t="s">
        <v>50</v>
      </c>
      <c r="P86" s="16" t="s">
        <v>283</v>
      </c>
      <c r="Q86" s="17" t="s">
        <v>51</v>
      </c>
    </row>
    <row r="87" spans="1:17" ht="45" x14ac:dyDescent="0.25">
      <c r="A87" s="14">
        <v>70</v>
      </c>
      <c r="B87" s="28">
        <v>80111600</v>
      </c>
      <c r="C87" s="36" t="s">
        <v>118</v>
      </c>
      <c r="D87" s="33" t="s">
        <v>21</v>
      </c>
      <c r="E87" s="33" t="s">
        <v>21</v>
      </c>
      <c r="F87" s="33">
        <v>11</v>
      </c>
      <c r="G87" s="33" t="s">
        <v>47</v>
      </c>
      <c r="H87" s="18" t="s">
        <v>43</v>
      </c>
      <c r="I87" s="39">
        <v>113092353</v>
      </c>
      <c r="J87" s="39">
        <v>113092353</v>
      </c>
      <c r="K87" s="18" t="s">
        <v>46</v>
      </c>
      <c r="L87" s="23" t="s">
        <v>19</v>
      </c>
      <c r="M87" s="14" t="s">
        <v>17</v>
      </c>
      <c r="N87" s="14" t="s">
        <v>18</v>
      </c>
      <c r="O87" s="15" t="s">
        <v>50</v>
      </c>
      <c r="P87" s="16" t="s">
        <v>283</v>
      </c>
      <c r="Q87" s="17" t="s">
        <v>51</v>
      </c>
    </row>
    <row r="88" spans="1:17" ht="45" x14ac:dyDescent="0.25">
      <c r="A88" s="14">
        <v>71</v>
      </c>
      <c r="B88" s="28">
        <v>80111600</v>
      </c>
      <c r="C88" s="15" t="s">
        <v>119</v>
      </c>
      <c r="D88" s="33" t="s">
        <v>21</v>
      </c>
      <c r="E88" s="33" t="s">
        <v>21</v>
      </c>
      <c r="F88" s="33">
        <v>11</v>
      </c>
      <c r="G88" s="33" t="s">
        <v>47</v>
      </c>
      <c r="H88" s="31" t="s">
        <v>20</v>
      </c>
      <c r="I88" s="39">
        <v>113092353</v>
      </c>
      <c r="J88" s="39">
        <v>113092353</v>
      </c>
      <c r="K88" s="18" t="s">
        <v>46</v>
      </c>
      <c r="L88" s="23" t="s">
        <v>19</v>
      </c>
      <c r="M88" s="14" t="s">
        <v>17</v>
      </c>
      <c r="N88" s="14" t="s">
        <v>18</v>
      </c>
      <c r="O88" s="15" t="s">
        <v>50</v>
      </c>
      <c r="P88" s="16" t="s">
        <v>283</v>
      </c>
      <c r="Q88" s="17" t="s">
        <v>51</v>
      </c>
    </row>
    <row r="89" spans="1:17" ht="45" x14ac:dyDescent="0.25">
      <c r="A89" s="14">
        <v>72</v>
      </c>
      <c r="B89" s="28">
        <v>80111600</v>
      </c>
      <c r="C89" s="15" t="s">
        <v>120</v>
      </c>
      <c r="D89" s="33" t="s">
        <v>21</v>
      </c>
      <c r="E89" s="33" t="s">
        <v>21</v>
      </c>
      <c r="F89" s="33">
        <v>11</v>
      </c>
      <c r="G89" s="33" t="s">
        <v>47</v>
      </c>
      <c r="H89" s="31" t="s">
        <v>20</v>
      </c>
      <c r="I89" s="39">
        <v>134579896</v>
      </c>
      <c r="J89" s="39">
        <v>134579896</v>
      </c>
      <c r="K89" s="18" t="s">
        <v>46</v>
      </c>
      <c r="L89" s="23" t="s">
        <v>19</v>
      </c>
      <c r="M89" s="14" t="s">
        <v>17</v>
      </c>
      <c r="N89" s="14" t="s">
        <v>18</v>
      </c>
      <c r="O89" s="15" t="s">
        <v>50</v>
      </c>
      <c r="P89" s="16" t="s">
        <v>283</v>
      </c>
      <c r="Q89" s="17" t="s">
        <v>51</v>
      </c>
    </row>
    <row r="90" spans="1:17" ht="45" x14ac:dyDescent="0.25">
      <c r="A90" s="14">
        <v>73</v>
      </c>
      <c r="B90" s="28">
        <v>80111600</v>
      </c>
      <c r="C90" s="15" t="s">
        <v>121</v>
      </c>
      <c r="D90" s="33" t="s">
        <v>21</v>
      </c>
      <c r="E90" s="33" t="s">
        <v>21</v>
      </c>
      <c r="F90" s="33">
        <v>11</v>
      </c>
      <c r="G90" s="33" t="s">
        <v>47</v>
      </c>
      <c r="H90" s="31" t="s">
        <v>20</v>
      </c>
      <c r="I90" s="39">
        <v>113092353</v>
      </c>
      <c r="J90" s="39">
        <v>113092353</v>
      </c>
      <c r="K90" s="18" t="s">
        <v>46</v>
      </c>
      <c r="L90" s="23" t="s">
        <v>19</v>
      </c>
      <c r="M90" s="14" t="s">
        <v>17</v>
      </c>
      <c r="N90" s="14" t="s">
        <v>18</v>
      </c>
      <c r="O90" s="15" t="s">
        <v>50</v>
      </c>
      <c r="P90" s="16" t="s">
        <v>283</v>
      </c>
      <c r="Q90" s="17" t="s">
        <v>51</v>
      </c>
    </row>
    <row r="91" spans="1:17" ht="45" x14ac:dyDescent="0.25">
      <c r="A91" s="14">
        <v>74</v>
      </c>
      <c r="B91" s="28">
        <v>80111600</v>
      </c>
      <c r="C91" s="15" t="s">
        <v>413</v>
      </c>
      <c r="D91" s="33" t="s">
        <v>22</v>
      </c>
      <c r="E91" s="33" t="s">
        <v>22</v>
      </c>
      <c r="F91" s="33">
        <v>4</v>
      </c>
      <c r="G91" s="33" t="s">
        <v>47</v>
      </c>
      <c r="H91" s="31" t="s">
        <v>20</v>
      </c>
      <c r="I91" s="39">
        <v>113092353</v>
      </c>
      <c r="J91" s="39">
        <v>113092353</v>
      </c>
      <c r="K91" s="18" t="s">
        <v>46</v>
      </c>
      <c r="L91" s="23" t="s">
        <v>19</v>
      </c>
      <c r="M91" s="14" t="s">
        <v>17</v>
      </c>
      <c r="N91" s="14" t="s">
        <v>18</v>
      </c>
      <c r="O91" s="15" t="s">
        <v>50</v>
      </c>
      <c r="P91" s="16" t="s">
        <v>283</v>
      </c>
      <c r="Q91" s="17" t="s">
        <v>51</v>
      </c>
    </row>
    <row r="92" spans="1:17" ht="45" x14ac:dyDescent="0.25">
      <c r="A92" s="14">
        <v>75</v>
      </c>
      <c r="B92" s="28">
        <v>80111600</v>
      </c>
      <c r="C92" s="15" t="s">
        <v>122</v>
      </c>
      <c r="D92" s="33" t="s">
        <v>21</v>
      </c>
      <c r="E92" s="33" t="s">
        <v>21</v>
      </c>
      <c r="F92" s="33">
        <v>11</v>
      </c>
      <c r="G92" s="33" t="s">
        <v>47</v>
      </c>
      <c r="H92" s="31" t="s">
        <v>20</v>
      </c>
      <c r="I92" s="39">
        <v>169234989</v>
      </c>
      <c r="J92" s="39">
        <v>169234989</v>
      </c>
      <c r="K92" s="18" t="s">
        <v>46</v>
      </c>
      <c r="L92" s="23" t="s">
        <v>19</v>
      </c>
      <c r="M92" s="14" t="s">
        <v>17</v>
      </c>
      <c r="N92" s="14" t="s">
        <v>18</v>
      </c>
      <c r="O92" s="15" t="s">
        <v>50</v>
      </c>
      <c r="P92" s="16" t="s">
        <v>283</v>
      </c>
      <c r="Q92" s="17" t="s">
        <v>51</v>
      </c>
    </row>
    <row r="93" spans="1:17" ht="45" x14ac:dyDescent="0.25">
      <c r="A93" s="14">
        <v>76</v>
      </c>
      <c r="B93" s="28">
        <v>80111600</v>
      </c>
      <c r="C93" s="15" t="s">
        <v>123</v>
      </c>
      <c r="D93" s="33" t="s">
        <v>21</v>
      </c>
      <c r="E93" s="33" t="s">
        <v>21</v>
      </c>
      <c r="F93" s="33">
        <v>11</v>
      </c>
      <c r="G93" s="33" t="s">
        <v>47</v>
      </c>
      <c r="H93" s="31" t="s">
        <v>20</v>
      </c>
      <c r="I93" s="39">
        <v>113092353</v>
      </c>
      <c r="J93" s="39">
        <v>113092353</v>
      </c>
      <c r="K93" s="18" t="s">
        <v>46</v>
      </c>
      <c r="L93" s="23" t="s">
        <v>19</v>
      </c>
      <c r="M93" s="14" t="s">
        <v>17</v>
      </c>
      <c r="N93" s="14" t="s">
        <v>18</v>
      </c>
      <c r="O93" s="15" t="s">
        <v>50</v>
      </c>
      <c r="P93" s="16" t="s">
        <v>283</v>
      </c>
      <c r="Q93" s="17" t="s">
        <v>51</v>
      </c>
    </row>
    <row r="94" spans="1:17" ht="45" x14ac:dyDescent="0.25">
      <c r="A94" s="14">
        <v>77</v>
      </c>
      <c r="B94" s="28">
        <v>80111600</v>
      </c>
      <c r="C94" s="15" t="s">
        <v>124</v>
      </c>
      <c r="D94" s="33" t="s">
        <v>21</v>
      </c>
      <c r="E94" s="33" t="s">
        <v>21</v>
      </c>
      <c r="F94" s="33">
        <v>11</v>
      </c>
      <c r="G94" s="33" t="s">
        <v>47</v>
      </c>
      <c r="H94" s="31" t="s">
        <v>20</v>
      </c>
      <c r="I94" s="39">
        <v>113092353</v>
      </c>
      <c r="J94" s="39">
        <v>113092353</v>
      </c>
      <c r="K94" s="18" t="s">
        <v>46</v>
      </c>
      <c r="L94" s="23" t="s">
        <v>19</v>
      </c>
      <c r="M94" s="14" t="s">
        <v>17</v>
      </c>
      <c r="N94" s="14" t="s">
        <v>18</v>
      </c>
      <c r="O94" s="15" t="s">
        <v>50</v>
      </c>
      <c r="P94" s="16" t="s">
        <v>283</v>
      </c>
      <c r="Q94" s="17" t="s">
        <v>51</v>
      </c>
    </row>
    <row r="95" spans="1:17" ht="45" x14ac:dyDescent="0.25">
      <c r="A95" s="14">
        <v>78</v>
      </c>
      <c r="B95" s="28">
        <v>80111600</v>
      </c>
      <c r="C95" s="15" t="s">
        <v>125</v>
      </c>
      <c r="D95" s="33" t="s">
        <v>21</v>
      </c>
      <c r="E95" s="33" t="s">
        <v>21</v>
      </c>
      <c r="F95" s="33">
        <v>11</v>
      </c>
      <c r="G95" s="33" t="s">
        <v>47</v>
      </c>
      <c r="H95" s="31" t="s">
        <v>20</v>
      </c>
      <c r="I95" s="39">
        <v>57256991</v>
      </c>
      <c r="J95" s="39">
        <v>57256991</v>
      </c>
      <c r="K95" s="18" t="s">
        <v>46</v>
      </c>
      <c r="L95" s="23" t="s">
        <v>19</v>
      </c>
      <c r="M95" s="14" t="s">
        <v>17</v>
      </c>
      <c r="N95" s="14" t="s">
        <v>18</v>
      </c>
      <c r="O95" s="15" t="s">
        <v>50</v>
      </c>
      <c r="P95" s="16" t="s">
        <v>283</v>
      </c>
      <c r="Q95" s="17" t="s">
        <v>51</v>
      </c>
    </row>
    <row r="96" spans="1:17" ht="45" x14ac:dyDescent="0.25">
      <c r="A96" s="14">
        <v>79</v>
      </c>
      <c r="B96" s="28">
        <v>80111600</v>
      </c>
      <c r="C96" s="36" t="s">
        <v>126</v>
      </c>
      <c r="D96" s="33" t="s">
        <v>21</v>
      </c>
      <c r="E96" s="33" t="s">
        <v>21</v>
      </c>
      <c r="F96" s="33">
        <v>11</v>
      </c>
      <c r="G96" s="33" t="s">
        <v>47</v>
      </c>
      <c r="H96" s="18" t="s">
        <v>43</v>
      </c>
      <c r="I96" s="39">
        <v>113092353</v>
      </c>
      <c r="J96" s="39">
        <v>113092353</v>
      </c>
      <c r="K96" s="18" t="s">
        <v>46</v>
      </c>
      <c r="L96" s="23" t="s">
        <v>19</v>
      </c>
      <c r="M96" s="14" t="s">
        <v>17</v>
      </c>
      <c r="N96" s="14" t="s">
        <v>18</v>
      </c>
      <c r="O96" s="15" t="s">
        <v>50</v>
      </c>
      <c r="P96" s="16" t="s">
        <v>283</v>
      </c>
      <c r="Q96" s="17" t="s">
        <v>51</v>
      </c>
    </row>
    <row r="97" spans="1:17" ht="45" x14ac:dyDescent="0.25">
      <c r="A97" s="14">
        <v>80</v>
      </c>
      <c r="B97" s="28">
        <v>80111600</v>
      </c>
      <c r="C97" s="36" t="s">
        <v>127</v>
      </c>
      <c r="D97" s="33" t="s">
        <v>21</v>
      </c>
      <c r="E97" s="33" t="s">
        <v>21</v>
      </c>
      <c r="F97" s="33">
        <v>11</v>
      </c>
      <c r="G97" s="33" t="s">
        <v>47</v>
      </c>
      <c r="H97" s="18" t="s">
        <v>43</v>
      </c>
      <c r="I97" s="39">
        <v>113092353</v>
      </c>
      <c r="J97" s="39">
        <v>113092353</v>
      </c>
      <c r="K97" s="18" t="s">
        <v>46</v>
      </c>
      <c r="L97" s="23" t="s">
        <v>19</v>
      </c>
      <c r="M97" s="14" t="s">
        <v>17</v>
      </c>
      <c r="N97" s="14" t="s">
        <v>18</v>
      </c>
      <c r="O97" s="15" t="s">
        <v>50</v>
      </c>
      <c r="P97" s="16" t="s">
        <v>283</v>
      </c>
      <c r="Q97" s="17" t="s">
        <v>51</v>
      </c>
    </row>
    <row r="98" spans="1:17" ht="45" x14ac:dyDescent="0.25">
      <c r="A98" s="14">
        <v>81</v>
      </c>
      <c r="B98" s="28">
        <v>80111600</v>
      </c>
      <c r="C98" s="36" t="s">
        <v>128</v>
      </c>
      <c r="D98" s="33" t="s">
        <v>21</v>
      </c>
      <c r="E98" s="33" t="s">
        <v>21</v>
      </c>
      <c r="F98" s="33">
        <v>11</v>
      </c>
      <c r="G98" s="33" t="s">
        <v>47</v>
      </c>
      <c r="H98" s="18" t="s">
        <v>43</v>
      </c>
      <c r="I98" s="39">
        <v>113092353</v>
      </c>
      <c r="J98" s="39">
        <v>113092353</v>
      </c>
      <c r="K98" s="18" t="s">
        <v>46</v>
      </c>
      <c r="L98" s="23" t="s">
        <v>19</v>
      </c>
      <c r="M98" s="14" t="s">
        <v>17</v>
      </c>
      <c r="N98" s="14" t="s">
        <v>18</v>
      </c>
      <c r="O98" s="15" t="s">
        <v>50</v>
      </c>
      <c r="P98" s="16" t="s">
        <v>283</v>
      </c>
      <c r="Q98" s="17" t="s">
        <v>51</v>
      </c>
    </row>
    <row r="99" spans="1:17" ht="45" x14ac:dyDescent="0.25">
      <c r="A99" s="14">
        <v>82</v>
      </c>
      <c r="B99" s="28">
        <v>80111600</v>
      </c>
      <c r="C99" s="36" t="s">
        <v>129</v>
      </c>
      <c r="D99" s="33" t="s">
        <v>21</v>
      </c>
      <c r="E99" s="33" t="s">
        <v>21</v>
      </c>
      <c r="F99" s="33">
        <v>11</v>
      </c>
      <c r="G99" s="33" t="s">
        <v>47</v>
      </c>
      <c r="H99" s="18" t="s">
        <v>43</v>
      </c>
      <c r="I99" s="39">
        <v>113092353</v>
      </c>
      <c r="J99" s="39">
        <v>113092353</v>
      </c>
      <c r="K99" s="18" t="s">
        <v>46</v>
      </c>
      <c r="L99" s="23" t="s">
        <v>19</v>
      </c>
      <c r="M99" s="14" t="s">
        <v>17</v>
      </c>
      <c r="N99" s="14" t="s">
        <v>18</v>
      </c>
      <c r="O99" s="15" t="s">
        <v>50</v>
      </c>
      <c r="P99" s="16" t="s">
        <v>283</v>
      </c>
      <c r="Q99" s="17" t="s">
        <v>51</v>
      </c>
    </row>
    <row r="100" spans="1:17" ht="45" x14ac:dyDescent="0.25">
      <c r="A100" s="14">
        <v>83</v>
      </c>
      <c r="B100" s="28">
        <v>80111600</v>
      </c>
      <c r="C100" s="36" t="s">
        <v>130</v>
      </c>
      <c r="D100" s="33" t="s">
        <v>21</v>
      </c>
      <c r="E100" s="33" t="s">
        <v>21</v>
      </c>
      <c r="F100" s="33">
        <v>11</v>
      </c>
      <c r="G100" s="33" t="s">
        <v>47</v>
      </c>
      <c r="H100" s="18" t="s">
        <v>43</v>
      </c>
      <c r="I100" s="39">
        <v>113092353</v>
      </c>
      <c r="J100" s="39">
        <v>113092353</v>
      </c>
      <c r="K100" s="18" t="s">
        <v>46</v>
      </c>
      <c r="L100" s="23" t="s">
        <v>19</v>
      </c>
      <c r="M100" s="14" t="s">
        <v>17</v>
      </c>
      <c r="N100" s="14" t="s">
        <v>18</v>
      </c>
      <c r="O100" s="15" t="s">
        <v>50</v>
      </c>
      <c r="P100" s="16" t="s">
        <v>283</v>
      </c>
      <c r="Q100" s="17" t="s">
        <v>51</v>
      </c>
    </row>
    <row r="101" spans="1:17" ht="45" x14ac:dyDescent="0.25">
      <c r="A101" s="14">
        <v>84</v>
      </c>
      <c r="B101" s="28">
        <v>80111600</v>
      </c>
      <c r="C101" s="36" t="s">
        <v>131</v>
      </c>
      <c r="D101" s="33" t="s">
        <v>21</v>
      </c>
      <c r="E101" s="33" t="s">
        <v>21</v>
      </c>
      <c r="F101" s="33">
        <v>11</v>
      </c>
      <c r="G101" s="33" t="s">
        <v>47</v>
      </c>
      <c r="H101" s="18" t="s">
        <v>43</v>
      </c>
      <c r="I101" s="39">
        <v>142214281</v>
      </c>
      <c r="J101" s="39">
        <v>142214281</v>
      </c>
      <c r="K101" s="18" t="s">
        <v>46</v>
      </c>
      <c r="L101" s="23" t="s">
        <v>19</v>
      </c>
      <c r="M101" s="14" t="s">
        <v>17</v>
      </c>
      <c r="N101" s="14" t="s">
        <v>18</v>
      </c>
      <c r="O101" s="15" t="s">
        <v>50</v>
      </c>
      <c r="P101" s="16" t="s">
        <v>283</v>
      </c>
      <c r="Q101" s="17" t="s">
        <v>51</v>
      </c>
    </row>
    <row r="102" spans="1:17" ht="45" x14ac:dyDescent="0.25">
      <c r="A102" s="14">
        <v>85</v>
      </c>
      <c r="B102" s="28">
        <v>80111600</v>
      </c>
      <c r="C102" s="36" t="s">
        <v>132</v>
      </c>
      <c r="D102" s="33" t="s">
        <v>21</v>
      </c>
      <c r="E102" s="33" t="s">
        <v>21</v>
      </c>
      <c r="F102" s="33">
        <v>11</v>
      </c>
      <c r="G102" s="33" t="s">
        <v>47</v>
      </c>
      <c r="H102" s="18" t="s">
        <v>43</v>
      </c>
      <c r="I102" s="39">
        <v>113092353</v>
      </c>
      <c r="J102" s="39">
        <v>113092353</v>
      </c>
      <c r="K102" s="18" t="s">
        <v>46</v>
      </c>
      <c r="L102" s="23" t="s">
        <v>19</v>
      </c>
      <c r="M102" s="14" t="s">
        <v>17</v>
      </c>
      <c r="N102" s="14" t="s">
        <v>18</v>
      </c>
      <c r="O102" s="15" t="s">
        <v>50</v>
      </c>
      <c r="P102" s="16" t="s">
        <v>283</v>
      </c>
      <c r="Q102" s="17" t="s">
        <v>51</v>
      </c>
    </row>
    <row r="103" spans="1:17" ht="45" x14ac:dyDescent="0.25">
      <c r="A103" s="14">
        <v>86</v>
      </c>
      <c r="B103" s="28">
        <v>80111600</v>
      </c>
      <c r="C103" s="36" t="s">
        <v>133</v>
      </c>
      <c r="D103" s="33" t="s">
        <v>21</v>
      </c>
      <c r="E103" s="33" t="s">
        <v>21</v>
      </c>
      <c r="F103" s="33">
        <v>11</v>
      </c>
      <c r="G103" s="33" t="s">
        <v>47</v>
      </c>
      <c r="H103" s="18" t="s">
        <v>43</v>
      </c>
      <c r="I103" s="39">
        <f>5205181*11</f>
        <v>57256991</v>
      </c>
      <c r="J103" s="39">
        <v>57256991</v>
      </c>
      <c r="K103" s="18" t="s">
        <v>46</v>
      </c>
      <c r="L103" s="23" t="s">
        <v>19</v>
      </c>
      <c r="M103" s="14" t="s">
        <v>17</v>
      </c>
      <c r="N103" s="14" t="s">
        <v>18</v>
      </c>
      <c r="O103" s="15" t="s">
        <v>50</v>
      </c>
      <c r="P103" s="16" t="s">
        <v>283</v>
      </c>
      <c r="Q103" s="17" t="s">
        <v>51</v>
      </c>
    </row>
    <row r="104" spans="1:17" ht="45" x14ac:dyDescent="0.25">
      <c r="A104" s="14">
        <v>87</v>
      </c>
      <c r="B104" s="28">
        <v>80111600</v>
      </c>
      <c r="C104" s="36" t="s">
        <v>134</v>
      </c>
      <c r="D104" s="33" t="s">
        <v>21</v>
      </c>
      <c r="E104" s="33" t="s">
        <v>21</v>
      </c>
      <c r="F104" s="33">
        <v>11</v>
      </c>
      <c r="G104" s="33" t="s">
        <v>47</v>
      </c>
      <c r="H104" s="18" t="s">
        <v>43</v>
      </c>
      <c r="I104" s="39">
        <f>5205181*11</f>
        <v>57256991</v>
      </c>
      <c r="J104" s="39">
        <v>57256991</v>
      </c>
      <c r="K104" s="18" t="s">
        <v>46</v>
      </c>
      <c r="L104" s="23" t="s">
        <v>19</v>
      </c>
      <c r="M104" s="14" t="s">
        <v>17</v>
      </c>
      <c r="N104" s="14" t="s">
        <v>18</v>
      </c>
      <c r="O104" s="15" t="s">
        <v>50</v>
      </c>
      <c r="P104" s="16" t="s">
        <v>283</v>
      </c>
      <c r="Q104" s="17" t="s">
        <v>51</v>
      </c>
    </row>
    <row r="105" spans="1:17" ht="45" x14ac:dyDescent="0.25">
      <c r="A105" s="14">
        <v>88</v>
      </c>
      <c r="B105" s="28">
        <v>80111600</v>
      </c>
      <c r="C105" s="15" t="s">
        <v>135</v>
      </c>
      <c r="D105" s="33" t="s">
        <v>21</v>
      </c>
      <c r="E105" s="33" t="s">
        <v>21</v>
      </c>
      <c r="F105" s="33">
        <v>11</v>
      </c>
      <c r="G105" s="33" t="s">
        <v>47</v>
      </c>
      <c r="H105" s="31" t="s">
        <v>20</v>
      </c>
      <c r="I105" s="39">
        <v>113092353</v>
      </c>
      <c r="J105" s="39">
        <v>113092353</v>
      </c>
      <c r="K105" s="18" t="s">
        <v>46</v>
      </c>
      <c r="L105" s="23" t="s">
        <v>19</v>
      </c>
      <c r="M105" s="14" t="s">
        <v>17</v>
      </c>
      <c r="N105" s="14" t="s">
        <v>18</v>
      </c>
      <c r="O105" s="15" t="s">
        <v>50</v>
      </c>
      <c r="P105" s="16" t="s">
        <v>283</v>
      </c>
      <c r="Q105" s="17" t="s">
        <v>51</v>
      </c>
    </row>
    <row r="106" spans="1:17" ht="45" x14ac:dyDescent="0.25">
      <c r="A106" s="14">
        <v>89</v>
      </c>
      <c r="B106" s="28">
        <v>80111600</v>
      </c>
      <c r="C106" s="15" t="s">
        <v>136</v>
      </c>
      <c r="D106" s="33" t="s">
        <v>21</v>
      </c>
      <c r="E106" s="33" t="s">
        <v>21</v>
      </c>
      <c r="F106" s="33">
        <v>11</v>
      </c>
      <c r="G106" s="33" t="s">
        <v>47</v>
      </c>
      <c r="H106" s="31" t="s">
        <v>20</v>
      </c>
      <c r="I106" s="39">
        <v>113092353</v>
      </c>
      <c r="J106" s="39">
        <v>113092353</v>
      </c>
      <c r="K106" s="18" t="s">
        <v>46</v>
      </c>
      <c r="L106" s="23" t="s">
        <v>19</v>
      </c>
      <c r="M106" s="14" t="s">
        <v>17</v>
      </c>
      <c r="N106" s="14" t="s">
        <v>18</v>
      </c>
      <c r="O106" s="15" t="s">
        <v>50</v>
      </c>
      <c r="P106" s="16" t="s">
        <v>283</v>
      </c>
      <c r="Q106" s="17" t="s">
        <v>51</v>
      </c>
    </row>
    <row r="107" spans="1:17" ht="45" x14ac:dyDescent="0.25">
      <c r="A107" s="14">
        <v>90</v>
      </c>
      <c r="B107" s="28">
        <v>80111600</v>
      </c>
      <c r="C107" s="15" t="s">
        <v>137</v>
      </c>
      <c r="D107" s="33" t="s">
        <v>21</v>
      </c>
      <c r="E107" s="33" t="s">
        <v>21</v>
      </c>
      <c r="F107" s="33">
        <v>11</v>
      </c>
      <c r="G107" s="33" t="s">
        <v>47</v>
      </c>
      <c r="H107" s="31" t="s">
        <v>20</v>
      </c>
      <c r="I107" s="39">
        <v>113092353</v>
      </c>
      <c r="J107" s="39">
        <v>113092353</v>
      </c>
      <c r="K107" s="18" t="s">
        <v>46</v>
      </c>
      <c r="L107" s="23" t="s">
        <v>19</v>
      </c>
      <c r="M107" s="14" t="s">
        <v>17</v>
      </c>
      <c r="N107" s="14" t="s">
        <v>18</v>
      </c>
      <c r="O107" s="15" t="s">
        <v>50</v>
      </c>
      <c r="P107" s="16" t="s">
        <v>283</v>
      </c>
      <c r="Q107" s="17" t="s">
        <v>51</v>
      </c>
    </row>
    <row r="108" spans="1:17" ht="45" x14ac:dyDescent="0.25">
      <c r="A108" s="14">
        <v>91</v>
      </c>
      <c r="B108" s="28">
        <v>80111600</v>
      </c>
      <c r="C108" s="15" t="s">
        <v>138</v>
      </c>
      <c r="D108" s="33" t="s">
        <v>21</v>
      </c>
      <c r="E108" s="33" t="s">
        <v>21</v>
      </c>
      <c r="F108" s="33">
        <v>11</v>
      </c>
      <c r="G108" s="33" t="s">
        <v>47</v>
      </c>
      <c r="H108" s="31" t="s">
        <v>20</v>
      </c>
      <c r="I108" s="39">
        <v>113092353</v>
      </c>
      <c r="J108" s="39">
        <v>113092353</v>
      </c>
      <c r="K108" s="18" t="s">
        <v>46</v>
      </c>
      <c r="L108" s="23" t="s">
        <v>19</v>
      </c>
      <c r="M108" s="14" t="s">
        <v>17</v>
      </c>
      <c r="N108" s="14" t="s">
        <v>18</v>
      </c>
      <c r="O108" s="15" t="s">
        <v>50</v>
      </c>
      <c r="P108" s="16" t="s">
        <v>283</v>
      </c>
      <c r="Q108" s="17" t="s">
        <v>51</v>
      </c>
    </row>
    <row r="109" spans="1:17" ht="45" x14ac:dyDescent="0.25">
      <c r="A109" s="14">
        <v>92</v>
      </c>
      <c r="B109" s="28">
        <v>80111600</v>
      </c>
      <c r="C109" s="15" t="s">
        <v>139</v>
      </c>
      <c r="D109" s="33" t="s">
        <v>21</v>
      </c>
      <c r="E109" s="33" t="s">
        <v>21</v>
      </c>
      <c r="F109" s="33">
        <v>11</v>
      </c>
      <c r="G109" s="33" t="s">
        <v>47</v>
      </c>
      <c r="H109" s="31" t="s">
        <v>20</v>
      </c>
      <c r="I109" s="39">
        <v>113092353</v>
      </c>
      <c r="J109" s="39">
        <v>113092353</v>
      </c>
      <c r="K109" s="18" t="s">
        <v>46</v>
      </c>
      <c r="L109" s="23" t="s">
        <v>19</v>
      </c>
      <c r="M109" s="14" t="s">
        <v>17</v>
      </c>
      <c r="N109" s="14" t="s">
        <v>18</v>
      </c>
      <c r="O109" s="15" t="s">
        <v>50</v>
      </c>
      <c r="P109" s="16" t="s">
        <v>283</v>
      </c>
      <c r="Q109" s="17" t="s">
        <v>51</v>
      </c>
    </row>
    <row r="110" spans="1:17" ht="45" x14ac:dyDescent="0.25">
      <c r="A110" s="14">
        <v>93</v>
      </c>
      <c r="B110" s="28">
        <v>80111600</v>
      </c>
      <c r="C110" s="15" t="s">
        <v>140</v>
      </c>
      <c r="D110" s="33" t="s">
        <v>21</v>
      </c>
      <c r="E110" s="33" t="s">
        <v>21</v>
      </c>
      <c r="F110" s="33">
        <v>11</v>
      </c>
      <c r="G110" s="33" t="s">
        <v>47</v>
      </c>
      <c r="H110" s="31" t="s">
        <v>20</v>
      </c>
      <c r="I110" s="39">
        <v>113092353</v>
      </c>
      <c r="J110" s="39">
        <v>113092353</v>
      </c>
      <c r="K110" s="18" t="s">
        <v>46</v>
      </c>
      <c r="L110" s="23" t="s">
        <v>19</v>
      </c>
      <c r="M110" s="14" t="s">
        <v>17</v>
      </c>
      <c r="N110" s="14" t="s">
        <v>18</v>
      </c>
      <c r="O110" s="15" t="s">
        <v>50</v>
      </c>
      <c r="P110" s="16" t="s">
        <v>283</v>
      </c>
      <c r="Q110" s="17" t="s">
        <v>51</v>
      </c>
    </row>
    <row r="111" spans="1:17" ht="45" x14ac:dyDescent="0.25">
      <c r="A111" s="14">
        <v>94</v>
      </c>
      <c r="B111" s="28">
        <v>80111600</v>
      </c>
      <c r="C111" s="15" t="s">
        <v>141</v>
      </c>
      <c r="D111" s="33" t="s">
        <v>21</v>
      </c>
      <c r="E111" s="33" t="s">
        <v>21</v>
      </c>
      <c r="F111" s="33">
        <v>11</v>
      </c>
      <c r="G111" s="33" t="s">
        <v>47</v>
      </c>
      <c r="H111" s="31" t="s">
        <v>20</v>
      </c>
      <c r="I111" s="39">
        <v>113092353</v>
      </c>
      <c r="J111" s="39">
        <v>113092353</v>
      </c>
      <c r="K111" s="18" t="s">
        <v>46</v>
      </c>
      <c r="L111" s="23" t="s">
        <v>19</v>
      </c>
      <c r="M111" s="14" t="s">
        <v>17</v>
      </c>
      <c r="N111" s="14" t="s">
        <v>18</v>
      </c>
      <c r="O111" s="15" t="s">
        <v>50</v>
      </c>
      <c r="P111" s="16" t="s">
        <v>283</v>
      </c>
      <c r="Q111" s="17" t="s">
        <v>51</v>
      </c>
    </row>
    <row r="112" spans="1:17" ht="45" x14ac:dyDescent="0.25">
      <c r="A112" s="14">
        <v>95</v>
      </c>
      <c r="B112" s="28">
        <v>80111600</v>
      </c>
      <c r="C112" s="15" t="s">
        <v>142</v>
      </c>
      <c r="D112" s="33" t="s">
        <v>21</v>
      </c>
      <c r="E112" s="33" t="s">
        <v>21</v>
      </c>
      <c r="F112" s="33">
        <v>11</v>
      </c>
      <c r="G112" s="33" t="s">
        <v>47</v>
      </c>
      <c r="H112" s="31" t="s">
        <v>20</v>
      </c>
      <c r="I112" s="39">
        <v>113092353</v>
      </c>
      <c r="J112" s="39">
        <v>113092353</v>
      </c>
      <c r="K112" s="18" t="s">
        <v>46</v>
      </c>
      <c r="L112" s="23" t="s">
        <v>19</v>
      </c>
      <c r="M112" s="14" t="s">
        <v>17</v>
      </c>
      <c r="N112" s="14" t="s">
        <v>18</v>
      </c>
      <c r="O112" s="15" t="s">
        <v>50</v>
      </c>
      <c r="P112" s="16" t="s">
        <v>283</v>
      </c>
      <c r="Q112" s="17" t="s">
        <v>51</v>
      </c>
    </row>
    <row r="113" spans="1:17" ht="60" x14ac:dyDescent="0.25">
      <c r="A113" s="14">
        <v>96</v>
      </c>
      <c r="B113" s="28">
        <v>80111600</v>
      </c>
      <c r="C113" s="36" t="s">
        <v>143</v>
      </c>
      <c r="D113" s="33" t="s">
        <v>21</v>
      </c>
      <c r="E113" s="33" t="s">
        <v>21</v>
      </c>
      <c r="F113" s="33">
        <v>11</v>
      </c>
      <c r="G113" s="33" t="s">
        <v>47</v>
      </c>
      <c r="H113" s="18" t="s">
        <v>43</v>
      </c>
      <c r="I113" s="39">
        <v>113092353</v>
      </c>
      <c r="J113" s="39">
        <v>113092353</v>
      </c>
      <c r="K113" s="18" t="s">
        <v>46</v>
      </c>
      <c r="L113" s="23" t="s">
        <v>19</v>
      </c>
      <c r="M113" s="14" t="s">
        <v>17</v>
      </c>
      <c r="N113" s="14" t="s">
        <v>18</v>
      </c>
      <c r="O113" s="15" t="s">
        <v>50</v>
      </c>
      <c r="P113" s="16" t="s">
        <v>283</v>
      </c>
      <c r="Q113" s="17" t="s">
        <v>51</v>
      </c>
    </row>
    <row r="114" spans="1:17" ht="60" x14ac:dyDescent="0.25">
      <c r="A114" s="14">
        <v>97</v>
      </c>
      <c r="B114" s="28">
        <v>80111600</v>
      </c>
      <c r="C114" s="36" t="s">
        <v>144</v>
      </c>
      <c r="D114" s="33" t="s">
        <v>21</v>
      </c>
      <c r="E114" s="33" t="s">
        <v>21</v>
      </c>
      <c r="F114" s="33">
        <v>11</v>
      </c>
      <c r="G114" s="33" t="s">
        <v>47</v>
      </c>
      <c r="H114" s="18" t="s">
        <v>43</v>
      </c>
      <c r="I114" s="39">
        <v>113092353</v>
      </c>
      <c r="J114" s="39">
        <v>113092353</v>
      </c>
      <c r="K114" s="18" t="s">
        <v>46</v>
      </c>
      <c r="L114" s="23" t="s">
        <v>19</v>
      </c>
      <c r="M114" s="14" t="s">
        <v>17</v>
      </c>
      <c r="N114" s="14" t="s">
        <v>18</v>
      </c>
      <c r="O114" s="15" t="s">
        <v>50</v>
      </c>
      <c r="P114" s="16" t="s">
        <v>283</v>
      </c>
      <c r="Q114" s="17" t="s">
        <v>51</v>
      </c>
    </row>
    <row r="115" spans="1:17" ht="60" x14ac:dyDescent="0.25">
      <c r="A115" s="14">
        <v>98</v>
      </c>
      <c r="B115" s="28">
        <v>80111600</v>
      </c>
      <c r="C115" s="36" t="s">
        <v>145</v>
      </c>
      <c r="D115" s="33" t="s">
        <v>21</v>
      </c>
      <c r="E115" s="33" t="s">
        <v>21</v>
      </c>
      <c r="F115" s="33">
        <v>11</v>
      </c>
      <c r="G115" s="33" t="s">
        <v>47</v>
      </c>
      <c r="H115" s="18" t="s">
        <v>43</v>
      </c>
      <c r="I115" s="39">
        <v>113092353</v>
      </c>
      <c r="J115" s="39">
        <v>113092353</v>
      </c>
      <c r="K115" s="18" t="s">
        <v>46</v>
      </c>
      <c r="L115" s="23" t="s">
        <v>19</v>
      </c>
      <c r="M115" s="14" t="s">
        <v>17</v>
      </c>
      <c r="N115" s="14" t="s">
        <v>18</v>
      </c>
      <c r="O115" s="15" t="s">
        <v>50</v>
      </c>
      <c r="P115" s="16" t="s">
        <v>283</v>
      </c>
      <c r="Q115" s="17" t="s">
        <v>51</v>
      </c>
    </row>
    <row r="116" spans="1:17" ht="60" x14ac:dyDescent="0.25">
      <c r="A116" s="14">
        <v>99</v>
      </c>
      <c r="B116" s="28">
        <v>80111600</v>
      </c>
      <c r="C116" s="36" t="s">
        <v>146</v>
      </c>
      <c r="D116" s="33" t="s">
        <v>21</v>
      </c>
      <c r="E116" s="33" t="s">
        <v>21</v>
      </c>
      <c r="F116" s="33">
        <v>11</v>
      </c>
      <c r="G116" s="33" t="s">
        <v>47</v>
      </c>
      <c r="H116" s="18" t="s">
        <v>43</v>
      </c>
      <c r="I116" s="39">
        <v>113092353</v>
      </c>
      <c r="J116" s="39">
        <v>113092353</v>
      </c>
      <c r="K116" s="18" t="s">
        <v>46</v>
      </c>
      <c r="L116" s="23" t="s">
        <v>19</v>
      </c>
      <c r="M116" s="14" t="s">
        <v>17</v>
      </c>
      <c r="N116" s="14" t="s">
        <v>18</v>
      </c>
      <c r="O116" s="15" t="s">
        <v>50</v>
      </c>
      <c r="P116" s="16" t="s">
        <v>283</v>
      </c>
      <c r="Q116" s="17" t="s">
        <v>51</v>
      </c>
    </row>
    <row r="117" spans="1:17" ht="60" x14ac:dyDescent="0.25">
      <c r="A117" s="14">
        <v>100</v>
      </c>
      <c r="B117" s="28">
        <v>80111600</v>
      </c>
      <c r="C117" s="36" t="s">
        <v>147</v>
      </c>
      <c r="D117" s="33" t="s">
        <v>21</v>
      </c>
      <c r="E117" s="33" t="s">
        <v>21</v>
      </c>
      <c r="F117" s="33">
        <v>11</v>
      </c>
      <c r="G117" s="33" t="s">
        <v>47</v>
      </c>
      <c r="H117" s="18" t="s">
        <v>43</v>
      </c>
      <c r="I117" s="39">
        <v>169234989</v>
      </c>
      <c r="J117" s="39">
        <v>169234989</v>
      </c>
      <c r="K117" s="18" t="s">
        <v>46</v>
      </c>
      <c r="L117" s="23" t="s">
        <v>19</v>
      </c>
      <c r="M117" s="14" t="s">
        <v>17</v>
      </c>
      <c r="N117" s="14" t="s">
        <v>18</v>
      </c>
      <c r="O117" s="15" t="s">
        <v>50</v>
      </c>
      <c r="P117" s="16" t="s">
        <v>283</v>
      </c>
      <c r="Q117" s="17" t="s">
        <v>51</v>
      </c>
    </row>
    <row r="118" spans="1:17" ht="60" x14ac:dyDescent="0.25">
      <c r="A118" s="14">
        <v>101</v>
      </c>
      <c r="B118" s="28">
        <v>80111600</v>
      </c>
      <c r="C118" s="36" t="s">
        <v>148</v>
      </c>
      <c r="D118" s="33" t="s">
        <v>21</v>
      </c>
      <c r="E118" s="33" t="s">
        <v>21</v>
      </c>
      <c r="F118" s="33">
        <v>11</v>
      </c>
      <c r="G118" s="33" t="s">
        <v>47</v>
      </c>
      <c r="H118" s="18" t="s">
        <v>43</v>
      </c>
      <c r="I118" s="39">
        <v>113092353</v>
      </c>
      <c r="J118" s="39">
        <v>113092353</v>
      </c>
      <c r="K118" s="18" t="s">
        <v>46</v>
      </c>
      <c r="L118" s="23" t="s">
        <v>19</v>
      </c>
      <c r="M118" s="14" t="s">
        <v>17</v>
      </c>
      <c r="N118" s="14" t="s">
        <v>18</v>
      </c>
      <c r="O118" s="15" t="s">
        <v>50</v>
      </c>
      <c r="P118" s="16" t="s">
        <v>283</v>
      </c>
      <c r="Q118" s="17" t="s">
        <v>51</v>
      </c>
    </row>
    <row r="119" spans="1:17" ht="60" x14ac:dyDescent="0.25">
      <c r="A119" s="14">
        <v>102</v>
      </c>
      <c r="B119" s="28">
        <v>80111600</v>
      </c>
      <c r="C119" s="36" t="s">
        <v>149</v>
      </c>
      <c r="D119" s="33" t="s">
        <v>21</v>
      </c>
      <c r="E119" s="33" t="s">
        <v>21</v>
      </c>
      <c r="F119" s="33">
        <v>11</v>
      </c>
      <c r="G119" s="33" t="s">
        <v>47</v>
      </c>
      <c r="H119" s="18" t="s">
        <v>43</v>
      </c>
      <c r="I119" s="39">
        <v>113092353</v>
      </c>
      <c r="J119" s="39">
        <v>113092353</v>
      </c>
      <c r="K119" s="18" t="s">
        <v>46</v>
      </c>
      <c r="L119" s="23" t="s">
        <v>19</v>
      </c>
      <c r="M119" s="14" t="s">
        <v>17</v>
      </c>
      <c r="N119" s="14" t="s">
        <v>18</v>
      </c>
      <c r="O119" s="15" t="s">
        <v>50</v>
      </c>
      <c r="P119" s="16" t="s">
        <v>283</v>
      </c>
      <c r="Q119" s="17" t="s">
        <v>51</v>
      </c>
    </row>
    <row r="120" spans="1:17" ht="60" x14ac:dyDescent="0.25">
      <c r="A120" s="14">
        <v>103</v>
      </c>
      <c r="B120" s="28">
        <v>80111600</v>
      </c>
      <c r="C120" s="36" t="s">
        <v>150</v>
      </c>
      <c r="D120" s="33" t="s">
        <v>21</v>
      </c>
      <c r="E120" s="33" t="s">
        <v>21</v>
      </c>
      <c r="F120" s="33">
        <v>11</v>
      </c>
      <c r="G120" s="33" t="s">
        <v>47</v>
      </c>
      <c r="H120" s="18" t="s">
        <v>43</v>
      </c>
      <c r="I120" s="39">
        <v>113092353</v>
      </c>
      <c r="J120" s="39">
        <v>113092353</v>
      </c>
      <c r="K120" s="18" t="s">
        <v>46</v>
      </c>
      <c r="L120" s="23" t="s">
        <v>19</v>
      </c>
      <c r="M120" s="14" t="s">
        <v>17</v>
      </c>
      <c r="N120" s="14" t="s">
        <v>18</v>
      </c>
      <c r="O120" s="15" t="s">
        <v>50</v>
      </c>
      <c r="P120" s="16" t="s">
        <v>283</v>
      </c>
      <c r="Q120" s="17" t="s">
        <v>51</v>
      </c>
    </row>
    <row r="121" spans="1:17" ht="60" x14ac:dyDescent="0.25">
      <c r="A121" s="14">
        <v>104</v>
      </c>
      <c r="B121" s="28">
        <v>80111600</v>
      </c>
      <c r="C121" s="36" t="s">
        <v>151</v>
      </c>
      <c r="D121" s="33" t="s">
        <v>21</v>
      </c>
      <c r="E121" s="33" t="s">
        <v>21</v>
      </c>
      <c r="F121" s="33">
        <v>11</v>
      </c>
      <c r="G121" s="33" t="s">
        <v>47</v>
      </c>
      <c r="H121" s="18" t="s">
        <v>43</v>
      </c>
      <c r="I121" s="39">
        <v>113092353</v>
      </c>
      <c r="J121" s="39">
        <v>113092353</v>
      </c>
      <c r="K121" s="18" t="s">
        <v>46</v>
      </c>
      <c r="L121" s="23" t="s">
        <v>19</v>
      </c>
      <c r="M121" s="14" t="s">
        <v>17</v>
      </c>
      <c r="N121" s="14" t="s">
        <v>18</v>
      </c>
      <c r="O121" s="15" t="s">
        <v>50</v>
      </c>
      <c r="P121" s="16" t="s">
        <v>283</v>
      </c>
      <c r="Q121" s="17" t="s">
        <v>51</v>
      </c>
    </row>
    <row r="122" spans="1:17" ht="45" x14ac:dyDescent="0.25">
      <c r="A122" s="14">
        <v>105</v>
      </c>
      <c r="B122" s="28">
        <v>80111600</v>
      </c>
      <c r="C122" s="15" t="s">
        <v>152</v>
      </c>
      <c r="D122" s="33" t="s">
        <v>21</v>
      </c>
      <c r="E122" s="33" t="s">
        <v>21</v>
      </c>
      <c r="F122" s="33">
        <v>11</v>
      </c>
      <c r="G122" s="33" t="s">
        <v>47</v>
      </c>
      <c r="H122" s="18" t="s">
        <v>43</v>
      </c>
      <c r="I122" s="39">
        <v>113092353</v>
      </c>
      <c r="J122" s="39">
        <v>113092353</v>
      </c>
      <c r="K122" s="18" t="s">
        <v>46</v>
      </c>
      <c r="L122" s="23" t="s">
        <v>19</v>
      </c>
      <c r="M122" s="14" t="s">
        <v>17</v>
      </c>
      <c r="N122" s="14" t="s">
        <v>18</v>
      </c>
      <c r="O122" s="15" t="s">
        <v>50</v>
      </c>
      <c r="P122" s="16" t="s">
        <v>283</v>
      </c>
      <c r="Q122" s="17" t="s">
        <v>51</v>
      </c>
    </row>
    <row r="123" spans="1:17" ht="45" x14ac:dyDescent="0.25">
      <c r="A123" s="14">
        <v>106</v>
      </c>
      <c r="B123" s="28">
        <v>80111600</v>
      </c>
      <c r="C123" s="15" t="s">
        <v>153</v>
      </c>
      <c r="D123" s="33" t="s">
        <v>21</v>
      </c>
      <c r="E123" s="33" t="s">
        <v>21</v>
      </c>
      <c r="F123" s="33">
        <v>11</v>
      </c>
      <c r="G123" s="33" t="s">
        <v>47</v>
      </c>
      <c r="H123" s="18" t="s">
        <v>43</v>
      </c>
      <c r="I123" s="39">
        <v>113092353</v>
      </c>
      <c r="J123" s="39">
        <v>113092353</v>
      </c>
      <c r="K123" s="18" t="s">
        <v>46</v>
      </c>
      <c r="L123" s="23" t="s">
        <v>19</v>
      </c>
      <c r="M123" s="14" t="s">
        <v>17</v>
      </c>
      <c r="N123" s="14" t="s">
        <v>18</v>
      </c>
      <c r="O123" s="15" t="s">
        <v>50</v>
      </c>
      <c r="P123" s="16" t="s">
        <v>283</v>
      </c>
      <c r="Q123" s="17" t="s">
        <v>51</v>
      </c>
    </row>
    <row r="124" spans="1:17" ht="75" x14ac:dyDescent="0.25">
      <c r="A124" s="14">
        <v>107</v>
      </c>
      <c r="B124" s="28">
        <v>80111600</v>
      </c>
      <c r="C124" s="36" t="s">
        <v>154</v>
      </c>
      <c r="D124" s="33" t="s">
        <v>21</v>
      </c>
      <c r="E124" s="33" t="s">
        <v>21</v>
      </c>
      <c r="F124" s="33">
        <v>11</v>
      </c>
      <c r="G124" s="33" t="s">
        <v>47</v>
      </c>
      <c r="H124" s="31" t="s">
        <v>20</v>
      </c>
      <c r="I124" s="39">
        <v>113092353</v>
      </c>
      <c r="J124" s="39">
        <v>113092353</v>
      </c>
      <c r="K124" s="18" t="s">
        <v>46</v>
      </c>
      <c r="L124" s="23" t="s">
        <v>19</v>
      </c>
      <c r="M124" s="14" t="s">
        <v>17</v>
      </c>
      <c r="N124" s="14" t="s">
        <v>18</v>
      </c>
      <c r="O124" s="15" t="s">
        <v>50</v>
      </c>
      <c r="P124" s="16" t="s">
        <v>283</v>
      </c>
      <c r="Q124" s="17" t="s">
        <v>51</v>
      </c>
    </row>
    <row r="125" spans="1:17" ht="75" x14ac:dyDescent="0.25">
      <c r="A125" s="14">
        <v>108</v>
      </c>
      <c r="B125" s="28">
        <v>80111600</v>
      </c>
      <c r="C125" s="36" t="s">
        <v>155</v>
      </c>
      <c r="D125" s="33" t="s">
        <v>21</v>
      </c>
      <c r="E125" s="33" t="s">
        <v>21</v>
      </c>
      <c r="F125" s="33">
        <v>11</v>
      </c>
      <c r="G125" s="33" t="s">
        <v>47</v>
      </c>
      <c r="H125" s="31" t="s">
        <v>20</v>
      </c>
      <c r="I125" s="39">
        <v>113092353</v>
      </c>
      <c r="J125" s="39">
        <v>113092353</v>
      </c>
      <c r="K125" s="18" t="s">
        <v>46</v>
      </c>
      <c r="L125" s="23" t="s">
        <v>19</v>
      </c>
      <c r="M125" s="14" t="s">
        <v>17</v>
      </c>
      <c r="N125" s="14" t="s">
        <v>18</v>
      </c>
      <c r="O125" s="15" t="s">
        <v>50</v>
      </c>
      <c r="P125" s="16" t="s">
        <v>283</v>
      </c>
      <c r="Q125" s="17" t="s">
        <v>51</v>
      </c>
    </row>
    <row r="126" spans="1:17" ht="75" x14ac:dyDescent="0.25">
      <c r="A126" s="14">
        <v>109</v>
      </c>
      <c r="B126" s="28">
        <v>80111600</v>
      </c>
      <c r="C126" s="36" t="s">
        <v>156</v>
      </c>
      <c r="D126" s="33" t="s">
        <v>21</v>
      </c>
      <c r="E126" s="33" t="s">
        <v>21</v>
      </c>
      <c r="F126" s="33">
        <v>11</v>
      </c>
      <c r="G126" s="33" t="s">
        <v>47</v>
      </c>
      <c r="H126" s="31" t="s">
        <v>20</v>
      </c>
      <c r="I126" s="39">
        <v>113092353</v>
      </c>
      <c r="J126" s="39">
        <v>113092353</v>
      </c>
      <c r="K126" s="18" t="s">
        <v>46</v>
      </c>
      <c r="L126" s="23" t="s">
        <v>19</v>
      </c>
      <c r="M126" s="14" t="s">
        <v>17</v>
      </c>
      <c r="N126" s="14" t="s">
        <v>18</v>
      </c>
      <c r="O126" s="15" t="s">
        <v>50</v>
      </c>
      <c r="P126" s="16" t="s">
        <v>283</v>
      </c>
      <c r="Q126" s="17" t="s">
        <v>51</v>
      </c>
    </row>
    <row r="127" spans="1:17" ht="75" x14ac:dyDescent="0.25">
      <c r="A127" s="14">
        <v>110</v>
      </c>
      <c r="B127" s="28">
        <v>80111600</v>
      </c>
      <c r="C127" s="36" t="s">
        <v>157</v>
      </c>
      <c r="D127" s="33" t="s">
        <v>21</v>
      </c>
      <c r="E127" s="33" t="s">
        <v>21</v>
      </c>
      <c r="F127" s="33">
        <v>11</v>
      </c>
      <c r="G127" s="33" t="s">
        <v>47</v>
      </c>
      <c r="H127" s="31" t="s">
        <v>20</v>
      </c>
      <c r="I127" s="39">
        <v>113092353</v>
      </c>
      <c r="J127" s="39">
        <v>113092353</v>
      </c>
      <c r="K127" s="18" t="s">
        <v>46</v>
      </c>
      <c r="L127" s="23" t="s">
        <v>19</v>
      </c>
      <c r="M127" s="14" t="s">
        <v>17</v>
      </c>
      <c r="N127" s="14" t="s">
        <v>18</v>
      </c>
      <c r="O127" s="15" t="s">
        <v>50</v>
      </c>
      <c r="P127" s="16" t="s">
        <v>283</v>
      </c>
      <c r="Q127" s="17" t="s">
        <v>51</v>
      </c>
    </row>
    <row r="128" spans="1:17" ht="75" x14ac:dyDescent="0.25">
      <c r="A128" s="14">
        <v>111</v>
      </c>
      <c r="B128" s="28">
        <v>80111600</v>
      </c>
      <c r="C128" s="36" t="s">
        <v>158</v>
      </c>
      <c r="D128" s="33" t="s">
        <v>21</v>
      </c>
      <c r="E128" s="33" t="s">
        <v>21</v>
      </c>
      <c r="F128" s="33">
        <v>11</v>
      </c>
      <c r="G128" s="33" t="s">
        <v>47</v>
      </c>
      <c r="H128" s="31" t="s">
        <v>20</v>
      </c>
      <c r="I128" s="39">
        <v>113092353</v>
      </c>
      <c r="J128" s="39">
        <v>113092353</v>
      </c>
      <c r="K128" s="18" t="s">
        <v>46</v>
      </c>
      <c r="L128" s="23" t="s">
        <v>19</v>
      </c>
      <c r="M128" s="14" t="s">
        <v>17</v>
      </c>
      <c r="N128" s="14" t="s">
        <v>18</v>
      </c>
      <c r="O128" s="15" t="s">
        <v>50</v>
      </c>
      <c r="P128" s="16" t="s">
        <v>283</v>
      </c>
      <c r="Q128" s="17" t="s">
        <v>51</v>
      </c>
    </row>
    <row r="129" spans="1:17" ht="45" x14ac:dyDescent="0.25">
      <c r="A129" s="14">
        <v>112</v>
      </c>
      <c r="B129" s="28">
        <v>80111600</v>
      </c>
      <c r="C129" s="15" t="s">
        <v>159</v>
      </c>
      <c r="D129" s="33" t="s">
        <v>21</v>
      </c>
      <c r="E129" s="33" t="s">
        <v>21</v>
      </c>
      <c r="F129" s="33">
        <v>11</v>
      </c>
      <c r="G129" s="33" t="s">
        <v>47</v>
      </c>
      <c r="H129" s="31" t="s">
        <v>20</v>
      </c>
      <c r="I129" s="39">
        <v>113092353</v>
      </c>
      <c r="J129" s="39">
        <v>113092353</v>
      </c>
      <c r="K129" s="18" t="s">
        <v>46</v>
      </c>
      <c r="L129" s="23" t="s">
        <v>19</v>
      </c>
      <c r="M129" s="14" t="s">
        <v>17</v>
      </c>
      <c r="N129" s="14" t="s">
        <v>18</v>
      </c>
      <c r="O129" s="15" t="s">
        <v>50</v>
      </c>
      <c r="P129" s="16" t="s">
        <v>283</v>
      </c>
      <c r="Q129" s="17" t="s">
        <v>51</v>
      </c>
    </row>
    <row r="130" spans="1:17" ht="45" x14ac:dyDescent="0.25">
      <c r="A130" s="14">
        <v>113</v>
      </c>
      <c r="B130" s="28">
        <v>80111600</v>
      </c>
      <c r="C130" s="15" t="s">
        <v>160</v>
      </c>
      <c r="D130" s="33" t="s">
        <v>21</v>
      </c>
      <c r="E130" s="33" t="s">
        <v>21</v>
      </c>
      <c r="F130" s="33">
        <v>11</v>
      </c>
      <c r="G130" s="33" t="s">
        <v>47</v>
      </c>
      <c r="H130" s="31" t="s">
        <v>20</v>
      </c>
      <c r="I130" s="39">
        <v>113092353</v>
      </c>
      <c r="J130" s="39">
        <v>113092353</v>
      </c>
      <c r="K130" s="18" t="s">
        <v>46</v>
      </c>
      <c r="L130" s="23" t="s">
        <v>19</v>
      </c>
      <c r="M130" s="14" t="s">
        <v>17</v>
      </c>
      <c r="N130" s="14" t="s">
        <v>18</v>
      </c>
      <c r="O130" s="15" t="s">
        <v>50</v>
      </c>
      <c r="P130" s="16" t="s">
        <v>283</v>
      </c>
      <c r="Q130" s="17" t="s">
        <v>51</v>
      </c>
    </row>
    <row r="131" spans="1:17" ht="45" x14ac:dyDescent="0.25">
      <c r="A131" s="14">
        <v>114</v>
      </c>
      <c r="B131" s="28">
        <v>80111600</v>
      </c>
      <c r="C131" s="15" t="s">
        <v>161</v>
      </c>
      <c r="D131" s="33" t="s">
        <v>21</v>
      </c>
      <c r="E131" s="33" t="s">
        <v>21</v>
      </c>
      <c r="F131" s="33">
        <v>11</v>
      </c>
      <c r="G131" s="33" t="s">
        <v>47</v>
      </c>
      <c r="H131" s="31" t="s">
        <v>20</v>
      </c>
      <c r="I131" s="39">
        <v>113092353</v>
      </c>
      <c r="J131" s="39">
        <v>113092353</v>
      </c>
      <c r="K131" s="18" t="s">
        <v>46</v>
      </c>
      <c r="L131" s="23" t="s">
        <v>19</v>
      </c>
      <c r="M131" s="14" t="s">
        <v>17</v>
      </c>
      <c r="N131" s="14" t="s">
        <v>18</v>
      </c>
      <c r="O131" s="15" t="s">
        <v>50</v>
      </c>
      <c r="P131" s="16" t="s">
        <v>283</v>
      </c>
      <c r="Q131" s="17" t="s">
        <v>51</v>
      </c>
    </row>
    <row r="132" spans="1:17" ht="45" x14ac:dyDescent="0.25">
      <c r="A132" s="14">
        <v>115</v>
      </c>
      <c r="B132" s="28">
        <v>80111600</v>
      </c>
      <c r="C132" s="15" t="s">
        <v>162</v>
      </c>
      <c r="D132" s="33" t="s">
        <v>21</v>
      </c>
      <c r="E132" s="33" t="s">
        <v>21</v>
      </c>
      <c r="F132" s="33">
        <v>11</v>
      </c>
      <c r="G132" s="33" t="s">
        <v>47</v>
      </c>
      <c r="H132" s="31" t="s">
        <v>20</v>
      </c>
      <c r="I132" s="39">
        <v>113092353</v>
      </c>
      <c r="J132" s="39">
        <v>113092353</v>
      </c>
      <c r="K132" s="18" t="s">
        <v>46</v>
      </c>
      <c r="L132" s="23" t="s">
        <v>19</v>
      </c>
      <c r="M132" s="14" t="s">
        <v>17</v>
      </c>
      <c r="N132" s="14" t="s">
        <v>18</v>
      </c>
      <c r="O132" s="15" t="s">
        <v>50</v>
      </c>
      <c r="P132" s="16" t="s">
        <v>283</v>
      </c>
      <c r="Q132" s="17" t="s">
        <v>51</v>
      </c>
    </row>
    <row r="133" spans="1:17" ht="45" x14ac:dyDescent="0.25">
      <c r="A133" s="14">
        <v>116</v>
      </c>
      <c r="B133" s="28">
        <v>80111600</v>
      </c>
      <c r="C133" s="15" t="s">
        <v>163</v>
      </c>
      <c r="D133" s="33" t="s">
        <v>21</v>
      </c>
      <c r="E133" s="33" t="s">
        <v>21</v>
      </c>
      <c r="F133" s="33">
        <v>11</v>
      </c>
      <c r="G133" s="33" t="s">
        <v>47</v>
      </c>
      <c r="H133" s="31" t="s">
        <v>20</v>
      </c>
      <c r="I133" s="39">
        <v>113092353</v>
      </c>
      <c r="J133" s="39">
        <v>113092353</v>
      </c>
      <c r="K133" s="18" t="s">
        <v>46</v>
      </c>
      <c r="L133" s="23" t="s">
        <v>19</v>
      </c>
      <c r="M133" s="14" t="s">
        <v>17</v>
      </c>
      <c r="N133" s="14" t="s">
        <v>18</v>
      </c>
      <c r="O133" s="15" t="s">
        <v>50</v>
      </c>
      <c r="P133" s="16" t="s">
        <v>283</v>
      </c>
      <c r="Q133" s="17" t="s">
        <v>51</v>
      </c>
    </row>
    <row r="134" spans="1:17" ht="75" x14ac:dyDescent="0.25">
      <c r="A134" s="14">
        <v>117</v>
      </c>
      <c r="B134" s="28">
        <v>80111600</v>
      </c>
      <c r="C134" s="37" t="s">
        <v>164</v>
      </c>
      <c r="D134" s="33" t="s">
        <v>21</v>
      </c>
      <c r="E134" s="33" t="s">
        <v>21</v>
      </c>
      <c r="F134" s="33">
        <v>11</v>
      </c>
      <c r="G134" s="33" t="s">
        <v>47</v>
      </c>
      <c r="H134" s="31" t="s">
        <v>20</v>
      </c>
      <c r="I134" s="39">
        <f>5206000*11</f>
        <v>57266000</v>
      </c>
      <c r="J134" s="39">
        <v>57266000</v>
      </c>
      <c r="K134" s="18" t="s">
        <v>46</v>
      </c>
      <c r="L134" s="23" t="s">
        <v>19</v>
      </c>
      <c r="M134" s="14" t="s">
        <v>17</v>
      </c>
      <c r="N134" s="14" t="s">
        <v>18</v>
      </c>
      <c r="O134" s="15" t="s">
        <v>50</v>
      </c>
      <c r="P134" s="16" t="s">
        <v>283</v>
      </c>
      <c r="Q134" s="17" t="s">
        <v>51</v>
      </c>
    </row>
    <row r="135" spans="1:17" ht="75" x14ac:dyDescent="0.25">
      <c r="A135" s="14">
        <v>118</v>
      </c>
      <c r="B135" s="28">
        <v>80111600</v>
      </c>
      <c r="C135" s="37" t="s">
        <v>165</v>
      </c>
      <c r="D135" s="33" t="s">
        <v>21</v>
      </c>
      <c r="E135" s="33" t="s">
        <v>21</v>
      </c>
      <c r="F135" s="33">
        <v>11</v>
      </c>
      <c r="G135" s="33" t="s">
        <v>47</v>
      </c>
      <c r="H135" s="31" t="s">
        <v>20</v>
      </c>
      <c r="I135" s="39">
        <f>5206000*11</f>
        <v>57266000</v>
      </c>
      <c r="J135" s="39">
        <v>57266000</v>
      </c>
      <c r="K135" s="18" t="s">
        <v>46</v>
      </c>
      <c r="L135" s="23" t="s">
        <v>19</v>
      </c>
      <c r="M135" s="14" t="s">
        <v>17</v>
      </c>
      <c r="N135" s="14" t="s">
        <v>18</v>
      </c>
      <c r="O135" s="15" t="s">
        <v>50</v>
      </c>
      <c r="P135" s="16" t="s">
        <v>283</v>
      </c>
      <c r="Q135" s="17" t="s">
        <v>51</v>
      </c>
    </row>
    <row r="136" spans="1:17" ht="45" x14ac:dyDescent="0.25">
      <c r="A136" s="14">
        <v>119</v>
      </c>
      <c r="B136" s="28">
        <v>80111600</v>
      </c>
      <c r="C136" s="36" t="s">
        <v>166</v>
      </c>
      <c r="D136" s="33" t="s">
        <v>21</v>
      </c>
      <c r="E136" s="33" t="s">
        <v>21</v>
      </c>
      <c r="F136" s="33">
        <v>11</v>
      </c>
      <c r="G136" s="33" t="s">
        <v>47</v>
      </c>
      <c r="H136" s="31" t="s">
        <v>20</v>
      </c>
      <c r="I136" s="39">
        <v>113092353</v>
      </c>
      <c r="J136" s="39">
        <v>113092353</v>
      </c>
      <c r="K136" s="18" t="s">
        <v>46</v>
      </c>
      <c r="L136" s="23" t="s">
        <v>19</v>
      </c>
      <c r="M136" s="14" t="s">
        <v>17</v>
      </c>
      <c r="N136" s="14" t="s">
        <v>18</v>
      </c>
      <c r="O136" s="15" t="s">
        <v>50</v>
      </c>
      <c r="P136" s="16" t="s">
        <v>283</v>
      </c>
      <c r="Q136" s="17" t="s">
        <v>51</v>
      </c>
    </row>
    <row r="137" spans="1:17" ht="45" x14ac:dyDescent="0.25">
      <c r="A137" s="14">
        <v>120</v>
      </c>
      <c r="B137" s="28">
        <v>80111600</v>
      </c>
      <c r="C137" s="36" t="s">
        <v>167</v>
      </c>
      <c r="D137" s="33" t="s">
        <v>21</v>
      </c>
      <c r="E137" s="33" t="s">
        <v>21</v>
      </c>
      <c r="F137" s="33">
        <v>11</v>
      </c>
      <c r="G137" s="33" t="s">
        <v>47</v>
      </c>
      <c r="H137" s="31" t="s">
        <v>20</v>
      </c>
      <c r="I137" s="39">
        <v>113092353</v>
      </c>
      <c r="J137" s="39">
        <v>113092353</v>
      </c>
      <c r="K137" s="18" t="s">
        <v>46</v>
      </c>
      <c r="L137" s="23" t="s">
        <v>19</v>
      </c>
      <c r="M137" s="14" t="s">
        <v>17</v>
      </c>
      <c r="N137" s="14" t="s">
        <v>18</v>
      </c>
      <c r="O137" s="15" t="s">
        <v>50</v>
      </c>
      <c r="P137" s="16" t="s">
        <v>283</v>
      </c>
      <c r="Q137" s="17" t="s">
        <v>51</v>
      </c>
    </row>
    <row r="138" spans="1:17" ht="45" x14ac:dyDescent="0.25">
      <c r="A138" s="14">
        <v>121</v>
      </c>
      <c r="B138" s="28">
        <v>80111600</v>
      </c>
      <c r="C138" s="36" t="s">
        <v>168</v>
      </c>
      <c r="D138" s="33" t="s">
        <v>21</v>
      </c>
      <c r="E138" s="33" t="s">
        <v>21</v>
      </c>
      <c r="F138" s="33">
        <v>11</v>
      </c>
      <c r="G138" s="33" t="s">
        <v>47</v>
      </c>
      <c r="H138" s="31" t="s">
        <v>20</v>
      </c>
      <c r="I138" s="39">
        <f>6885526*11</f>
        <v>75740786</v>
      </c>
      <c r="J138" s="39">
        <v>75740786</v>
      </c>
      <c r="K138" s="18" t="s">
        <v>46</v>
      </c>
      <c r="L138" s="23" t="s">
        <v>19</v>
      </c>
      <c r="M138" s="14" t="s">
        <v>17</v>
      </c>
      <c r="N138" s="14" t="s">
        <v>18</v>
      </c>
      <c r="O138" s="15" t="s">
        <v>50</v>
      </c>
      <c r="P138" s="16" t="s">
        <v>283</v>
      </c>
      <c r="Q138" s="17" t="s">
        <v>51</v>
      </c>
    </row>
    <row r="139" spans="1:17" ht="45" x14ac:dyDescent="0.25">
      <c r="A139" s="14">
        <v>122</v>
      </c>
      <c r="B139" s="28">
        <v>80111600</v>
      </c>
      <c r="C139" s="36" t="s">
        <v>169</v>
      </c>
      <c r="D139" s="33" t="s">
        <v>21</v>
      </c>
      <c r="E139" s="33" t="s">
        <v>21</v>
      </c>
      <c r="F139" s="33">
        <v>11</v>
      </c>
      <c r="G139" s="33" t="s">
        <v>47</v>
      </c>
      <c r="H139" s="31" t="s">
        <v>20</v>
      </c>
      <c r="I139" s="39">
        <f>6885526*11</f>
        <v>75740786</v>
      </c>
      <c r="J139" s="39">
        <v>75740786</v>
      </c>
      <c r="K139" s="18" t="s">
        <v>46</v>
      </c>
      <c r="L139" s="23" t="s">
        <v>19</v>
      </c>
      <c r="M139" s="14" t="s">
        <v>17</v>
      </c>
      <c r="N139" s="14" t="s">
        <v>18</v>
      </c>
      <c r="O139" s="15" t="s">
        <v>50</v>
      </c>
      <c r="P139" s="16" t="s">
        <v>283</v>
      </c>
      <c r="Q139" s="17" t="s">
        <v>51</v>
      </c>
    </row>
    <row r="140" spans="1:17" ht="60" x14ac:dyDescent="0.25">
      <c r="A140" s="14">
        <v>123</v>
      </c>
      <c r="B140" s="28">
        <v>80111600</v>
      </c>
      <c r="C140" s="36" t="s">
        <v>170</v>
      </c>
      <c r="D140" s="33" t="s">
        <v>21</v>
      </c>
      <c r="E140" s="33" t="s">
        <v>21</v>
      </c>
      <c r="F140" s="33">
        <v>11</v>
      </c>
      <c r="G140" s="33" t="s">
        <v>47</v>
      </c>
      <c r="H140" s="31" t="s">
        <v>20</v>
      </c>
      <c r="I140" s="39">
        <v>121000000</v>
      </c>
      <c r="J140" s="39">
        <v>121000000</v>
      </c>
      <c r="K140" s="18" t="s">
        <v>46</v>
      </c>
      <c r="L140" s="23" t="s">
        <v>19</v>
      </c>
      <c r="M140" s="14" t="s">
        <v>17</v>
      </c>
      <c r="N140" s="14" t="s">
        <v>18</v>
      </c>
      <c r="O140" s="15" t="s">
        <v>50</v>
      </c>
      <c r="P140" s="16" t="s">
        <v>283</v>
      </c>
      <c r="Q140" s="17" t="s">
        <v>51</v>
      </c>
    </row>
    <row r="141" spans="1:17" ht="75" x14ac:dyDescent="0.25">
      <c r="A141" s="14">
        <v>124</v>
      </c>
      <c r="B141" s="28">
        <v>80111600</v>
      </c>
      <c r="C141" s="36" t="s">
        <v>171</v>
      </c>
      <c r="D141" s="33" t="s">
        <v>21</v>
      </c>
      <c r="E141" s="33" t="s">
        <v>21</v>
      </c>
      <c r="F141" s="33">
        <v>11</v>
      </c>
      <c r="G141" s="33" t="s">
        <v>47</v>
      </c>
      <c r="H141" s="31" t="s">
        <v>20</v>
      </c>
      <c r="I141" s="39">
        <v>121000000</v>
      </c>
      <c r="J141" s="39">
        <v>121000000</v>
      </c>
      <c r="K141" s="18" t="s">
        <v>46</v>
      </c>
      <c r="L141" s="23" t="s">
        <v>19</v>
      </c>
      <c r="M141" s="14" t="s">
        <v>17</v>
      </c>
      <c r="N141" s="14" t="s">
        <v>18</v>
      </c>
      <c r="O141" s="15" t="s">
        <v>50</v>
      </c>
      <c r="P141" s="16" t="s">
        <v>283</v>
      </c>
      <c r="Q141" s="17" t="s">
        <v>51</v>
      </c>
    </row>
    <row r="142" spans="1:17" ht="45" x14ac:dyDescent="0.25">
      <c r="A142" s="14">
        <v>125</v>
      </c>
      <c r="B142" s="28">
        <v>80111600</v>
      </c>
      <c r="C142" s="36" t="s">
        <v>172</v>
      </c>
      <c r="D142" s="33" t="s">
        <v>21</v>
      </c>
      <c r="E142" s="33" t="s">
        <v>21</v>
      </c>
      <c r="F142" s="33">
        <v>11</v>
      </c>
      <c r="G142" s="33" t="s">
        <v>47</v>
      </c>
      <c r="H142" s="31" t="s">
        <v>20</v>
      </c>
      <c r="I142" s="39">
        <v>57256991</v>
      </c>
      <c r="J142" s="39">
        <v>57256991</v>
      </c>
      <c r="K142" s="18" t="s">
        <v>46</v>
      </c>
      <c r="L142" s="23" t="s">
        <v>19</v>
      </c>
      <c r="M142" s="14" t="s">
        <v>17</v>
      </c>
      <c r="N142" s="14" t="s">
        <v>18</v>
      </c>
      <c r="O142" s="15" t="s">
        <v>50</v>
      </c>
      <c r="P142" s="16" t="s">
        <v>283</v>
      </c>
      <c r="Q142" s="17" t="s">
        <v>51</v>
      </c>
    </row>
    <row r="143" spans="1:17" ht="45" x14ac:dyDescent="0.25">
      <c r="A143" s="14">
        <v>126</v>
      </c>
      <c r="B143" s="28">
        <v>80111600</v>
      </c>
      <c r="C143" s="15" t="s">
        <v>173</v>
      </c>
      <c r="D143" s="33" t="s">
        <v>21</v>
      </c>
      <c r="E143" s="33" t="s">
        <v>21</v>
      </c>
      <c r="F143" s="33">
        <v>11</v>
      </c>
      <c r="G143" s="33" t="s">
        <v>47</v>
      </c>
      <c r="H143" s="31" t="s">
        <v>20</v>
      </c>
      <c r="I143" s="39">
        <v>134579896</v>
      </c>
      <c r="J143" s="39">
        <v>134579896</v>
      </c>
      <c r="K143" s="18" t="s">
        <v>46</v>
      </c>
      <c r="L143" s="23" t="s">
        <v>19</v>
      </c>
      <c r="M143" s="14" t="s">
        <v>17</v>
      </c>
      <c r="N143" s="14" t="s">
        <v>18</v>
      </c>
      <c r="O143" s="15" t="s">
        <v>50</v>
      </c>
      <c r="P143" s="16" t="s">
        <v>283</v>
      </c>
      <c r="Q143" s="17" t="s">
        <v>51</v>
      </c>
    </row>
    <row r="144" spans="1:17" ht="45" x14ac:dyDescent="0.25">
      <c r="A144" s="14">
        <v>127</v>
      </c>
      <c r="B144" s="28">
        <v>80111600</v>
      </c>
      <c r="C144" s="36" t="s">
        <v>174</v>
      </c>
      <c r="D144" s="33" t="s">
        <v>21</v>
      </c>
      <c r="E144" s="33" t="s">
        <v>21</v>
      </c>
      <c r="F144" s="31">
        <v>11.5</v>
      </c>
      <c r="G144" s="33" t="s">
        <v>47</v>
      </c>
      <c r="H144" s="31" t="s">
        <v>20</v>
      </c>
      <c r="I144" s="39">
        <v>59800000</v>
      </c>
      <c r="J144" s="39">
        <v>59800000</v>
      </c>
      <c r="K144" s="18" t="s">
        <v>46</v>
      </c>
      <c r="L144" s="23" t="s">
        <v>19</v>
      </c>
      <c r="M144" s="14" t="s">
        <v>17</v>
      </c>
      <c r="N144" s="14" t="s">
        <v>18</v>
      </c>
      <c r="O144" s="15" t="s">
        <v>50</v>
      </c>
      <c r="P144" s="16" t="s">
        <v>283</v>
      </c>
      <c r="Q144" s="17" t="s">
        <v>51</v>
      </c>
    </row>
    <row r="145" spans="1:17" ht="45" x14ac:dyDescent="0.25">
      <c r="A145" s="14">
        <v>128</v>
      </c>
      <c r="B145" s="28">
        <v>80111600</v>
      </c>
      <c r="C145" s="36" t="s">
        <v>175</v>
      </c>
      <c r="D145" s="33" t="s">
        <v>21</v>
      </c>
      <c r="E145" s="33" t="s">
        <v>21</v>
      </c>
      <c r="F145" s="31">
        <v>11.5</v>
      </c>
      <c r="G145" s="33" t="s">
        <v>47</v>
      </c>
      <c r="H145" s="31" t="s">
        <v>20</v>
      </c>
      <c r="I145" s="39">
        <f>7500000*11.5</f>
        <v>86250000</v>
      </c>
      <c r="J145" s="39">
        <v>86250000</v>
      </c>
      <c r="K145" s="18" t="s">
        <v>46</v>
      </c>
      <c r="L145" s="23" t="s">
        <v>19</v>
      </c>
      <c r="M145" s="14" t="s">
        <v>17</v>
      </c>
      <c r="N145" s="14" t="s">
        <v>18</v>
      </c>
      <c r="O145" s="15" t="s">
        <v>50</v>
      </c>
      <c r="P145" s="16" t="s">
        <v>283</v>
      </c>
      <c r="Q145" s="17" t="s">
        <v>51</v>
      </c>
    </row>
    <row r="146" spans="1:17" ht="45" x14ac:dyDescent="0.25">
      <c r="A146" s="14">
        <v>129</v>
      </c>
      <c r="B146" s="28">
        <v>80111600</v>
      </c>
      <c r="C146" s="36" t="s">
        <v>176</v>
      </c>
      <c r="D146" s="33" t="s">
        <v>21</v>
      </c>
      <c r="E146" s="33" t="s">
        <v>21</v>
      </c>
      <c r="F146" s="31">
        <v>11.5</v>
      </c>
      <c r="G146" s="33" t="s">
        <v>47</v>
      </c>
      <c r="H146" s="31" t="s">
        <v>20</v>
      </c>
      <c r="I146" s="39">
        <v>59800000</v>
      </c>
      <c r="J146" s="39">
        <v>59800000</v>
      </c>
      <c r="K146" s="18" t="s">
        <v>46</v>
      </c>
      <c r="L146" s="23" t="s">
        <v>19</v>
      </c>
      <c r="M146" s="14" t="s">
        <v>17</v>
      </c>
      <c r="N146" s="14" t="s">
        <v>18</v>
      </c>
      <c r="O146" s="15" t="s">
        <v>50</v>
      </c>
      <c r="P146" s="16" t="s">
        <v>283</v>
      </c>
      <c r="Q146" s="17" t="s">
        <v>51</v>
      </c>
    </row>
    <row r="147" spans="1:17" ht="45" x14ac:dyDescent="0.25">
      <c r="A147" s="14">
        <v>130</v>
      </c>
      <c r="B147" s="28">
        <v>80111600</v>
      </c>
      <c r="C147" s="36" t="s">
        <v>177</v>
      </c>
      <c r="D147" s="33" t="s">
        <v>21</v>
      </c>
      <c r="E147" s="33" t="s">
        <v>21</v>
      </c>
      <c r="F147" s="31">
        <v>11.5</v>
      </c>
      <c r="G147" s="33" t="s">
        <v>47</v>
      </c>
      <c r="H147" s="31" t="s">
        <v>20</v>
      </c>
      <c r="I147" s="39">
        <f>5200000*11.5</f>
        <v>59800000</v>
      </c>
      <c r="J147" s="39">
        <v>59800000</v>
      </c>
      <c r="K147" s="18" t="s">
        <v>46</v>
      </c>
      <c r="L147" s="23" t="s">
        <v>19</v>
      </c>
      <c r="M147" s="14" t="s">
        <v>17</v>
      </c>
      <c r="N147" s="14" t="s">
        <v>18</v>
      </c>
      <c r="O147" s="15" t="s">
        <v>50</v>
      </c>
      <c r="P147" s="16" t="s">
        <v>283</v>
      </c>
      <c r="Q147" s="17" t="s">
        <v>51</v>
      </c>
    </row>
    <row r="148" spans="1:17" ht="60" x14ac:dyDescent="0.25">
      <c r="A148" s="14">
        <v>131</v>
      </c>
      <c r="B148" s="28">
        <v>80111600</v>
      </c>
      <c r="C148" s="36" t="s">
        <v>178</v>
      </c>
      <c r="D148" s="33" t="s">
        <v>21</v>
      </c>
      <c r="E148" s="33" t="s">
        <v>21</v>
      </c>
      <c r="F148" s="31">
        <v>11.5</v>
      </c>
      <c r="G148" s="33" t="s">
        <v>47</v>
      </c>
      <c r="H148" s="31" t="s">
        <v>20</v>
      </c>
      <c r="I148" s="39">
        <f>14875000*11.5</f>
        <v>171062500</v>
      </c>
      <c r="J148" s="39">
        <v>171062500</v>
      </c>
      <c r="K148" s="18" t="s">
        <v>46</v>
      </c>
      <c r="L148" s="23" t="s">
        <v>19</v>
      </c>
      <c r="M148" s="14" t="s">
        <v>17</v>
      </c>
      <c r="N148" s="14" t="s">
        <v>18</v>
      </c>
      <c r="O148" s="15" t="s">
        <v>50</v>
      </c>
      <c r="P148" s="16" t="s">
        <v>283</v>
      </c>
      <c r="Q148" s="17" t="s">
        <v>51</v>
      </c>
    </row>
    <row r="149" spans="1:17" ht="45" x14ac:dyDescent="0.25">
      <c r="A149" s="14">
        <v>132</v>
      </c>
      <c r="B149" s="28">
        <v>80111600</v>
      </c>
      <c r="C149" s="36" t="s">
        <v>179</v>
      </c>
      <c r="D149" s="33" t="s">
        <v>21</v>
      </c>
      <c r="E149" s="33" t="s">
        <v>21</v>
      </c>
      <c r="F149" s="31">
        <v>11.5</v>
      </c>
      <c r="G149" s="33" t="s">
        <v>47</v>
      </c>
      <c r="H149" s="31" t="s">
        <v>20</v>
      </c>
      <c r="I149" s="39">
        <f>12614000*11.5</f>
        <v>145061000</v>
      </c>
      <c r="J149" s="39">
        <v>145061000</v>
      </c>
      <c r="K149" s="18" t="s">
        <v>46</v>
      </c>
      <c r="L149" s="23" t="s">
        <v>19</v>
      </c>
      <c r="M149" s="14" t="s">
        <v>17</v>
      </c>
      <c r="N149" s="14" t="s">
        <v>18</v>
      </c>
      <c r="O149" s="15" t="s">
        <v>50</v>
      </c>
      <c r="P149" s="16" t="s">
        <v>283</v>
      </c>
      <c r="Q149" s="17" t="s">
        <v>51</v>
      </c>
    </row>
    <row r="150" spans="1:17" ht="45" x14ac:dyDescent="0.25">
      <c r="A150" s="14">
        <v>133</v>
      </c>
      <c r="B150" s="28">
        <v>80111600</v>
      </c>
      <c r="C150" s="36" t="s">
        <v>180</v>
      </c>
      <c r="D150" s="33" t="s">
        <v>21</v>
      </c>
      <c r="E150" s="33" t="s">
        <v>21</v>
      </c>
      <c r="F150" s="31">
        <v>7</v>
      </c>
      <c r="G150" s="33" t="s">
        <v>47</v>
      </c>
      <c r="H150" s="33" t="s">
        <v>44</v>
      </c>
      <c r="I150" s="39">
        <f>15470000*7</f>
        <v>108290000</v>
      </c>
      <c r="J150" s="39">
        <v>108290000</v>
      </c>
      <c r="K150" s="18" t="s">
        <v>46</v>
      </c>
      <c r="L150" s="23" t="s">
        <v>19</v>
      </c>
      <c r="M150" s="14" t="s">
        <v>17</v>
      </c>
      <c r="N150" s="14" t="s">
        <v>18</v>
      </c>
      <c r="O150" s="15" t="s">
        <v>50</v>
      </c>
      <c r="P150" s="16" t="s">
        <v>283</v>
      </c>
      <c r="Q150" s="17" t="s">
        <v>51</v>
      </c>
    </row>
    <row r="151" spans="1:17" ht="45" x14ac:dyDescent="0.25">
      <c r="A151" s="14">
        <v>134</v>
      </c>
      <c r="B151" s="28">
        <v>80111600</v>
      </c>
      <c r="C151" s="36" t="s">
        <v>181</v>
      </c>
      <c r="D151" s="33" t="s">
        <v>21</v>
      </c>
      <c r="E151" s="33" t="s">
        <v>21</v>
      </c>
      <c r="F151" s="31">
        <v>7</v>
      </c>
      <c r="G151" s="33" t="s">
        <v>47</v>
      </c>
      <c r="H151" s="33" t="s">
        <v>44</v>
      </c>
      <c r="I151" s="39">
        <f>8000000*7</f>
        <v>56000000</v>
      </c>
      <c r="J151" s="39">
        <v>56000000</v>
      </c>
      <c r="K151" s="18" t="s">
        <v>46</v>
      </c>
      <c r="L151" s="23" t="s">
        <v>19</v>
      </c>
      <c r="M151" s="14" t="s">
        <v>17</v>
      </c>
      <c r="N151" s="14" t="s">
        <v>18</v>
      </c>
      <c r="O151" s="15" t="s">
        <v>50</v>
      </c>
      <c r="P151" s="16" t="s">
        <v>283</v>
      </c>
      <c r="Q151" s="17" t="s">
        <v>51</v>
      </c>
    </row>
    <row r="152" spans="1:17" ht="45" x14ac:dyDescent="0.25">
      <c r="A152" s="14">
        <v>135</v>
      </c>
      <c r="B152" s="28">
        <v>80111600</v>
      </c>
      <c r="C152" s="36" t="s">
        <v>182</v>
      </c>
      <c r="D152" s="33" t="s">
        <v>21</v>
      </c>
      <c r="E152" s="33" t="s">
        <v>21</v>
      </c>
      <c r="F152" s="31">
        <v>7</v>
      </c>
      <c r="G152" s="33" t="s">
        <v>47</v>
      </c>
      <c r="H152" s="33" t="s">
        <v>44</v>
      </c>
      <c r="I152" s="39">
        <v>80500000</v>
      </c>
      <c r="J152" s="39">
        <v>80500000</v>
      </c>
      <c r="K152" s="18" t="s">
        <v>46</v>
      </c>
      <c r="L152" s="23" t="s">
        <v>19</v>
      </c>
      <c r="M152" s="14" t="s">
        <v>17</v>
      </c>
      <c r="N152" s="14" t="s">
        <v>18</v>
      </c>
      <c r="O152" s="15" t="s">
        <v>50</v>
      </c>
      <c r="P152" s="16" t="s">
        <v>283</v>
      </c>
      <c r="Q152" s="17" t="s">
        <v>51</v>
      </c>
    </row>
    <row r="153" spans="1:17" ht="45" x14ac:dyDescent="0.25">
      <c r="A153" s="14">
        <v>136</v>
      </c>
      <c r="B153" s="28">
        <v>80111600</v>
      </c>
      <c r="C153" s="36" t="s">
        <v>183</v>
      </c>
      <c r="D153" s="33" t="s">
        <v>21</v>
      </c>
      <c r="E153" s="33" t="s">
        <v>21</v>
      </c>
      <c r="F153" s="31">
        <v>7</v>
      </c>
      <c r="G153" s="33" t="s">
        <v>47</v>
      </c>
      <c r="H153" s="33" t="s">
        <v>44</v>
      </c>
      <c r="I153" s="39">
        <v>77000000</v>
      </c>
      <c r="J153" s="39">
        <v>77000000</v>
      </c>
      <c r="K153" s="18" t="s">
        <v>46</v>
      </c>
      <c r="L153" s="23" t="s">
        <v>19</v>
      </c>
      <c r="M153" s="14" t="s">
        <v>17</v>
      </c>
      <c r="N153" s="14" t="s">
        <v>18</v>
      </c>
      <c r="O153" s="15" t="s">
        <v>50</v>
      </c>
      <c r="P153" s="16" t="s">
        <v>283</v>
      </c>
      <c r="Q153" s="17" t="s">
        <v>51</v>
      </c>
    </row>
    <row r="154" spans="1:17" ht="45" x14ac:dyDescent="0.25">
      <c r="A154" s="14">
        <v>137</v>
      </c>
      <c r="B154" s="28">
        <v>80111600</v>
      </c>
      <c r="C154" s="36" t="s">
        <v>184</v>
      </c>
      <c r="D154" s="33" t="s">
        <v>21</v>
      </c>
      <c r="E154" s="33" t="s">
        <v>21</v>
      </c>
      <c r="F154" s="31">
        <v>7</v>
      </c>
      <c r="G154" s="33" t="s">
        <v>47</v>
      </c>
      <c r="H154" s="33" t="s">
        <v>44</v>
      </c>
      <c r="I154" s="39">
        <f>13090000*7</f>
        <v>91630000</v>
      </c>
      <c r="J154" s="39">
        <v>91630000</v>
      </c>
      <c r="K154" s="18" t="s">
        <v>46</v>
      </c>
      <c r="L154" s="23" t="s">
        <v>19</v>
      </c>
      <c r="M154" s="14" t="s">
        <v>17</v>
      </c>
      <c r="N154" s="14" t="s">
        <v>18</v>
      </c>
      <c r="O154" s="15" t="s">
        <v>50</v>
      </c>
      <c r="P154" s="16" t="s">
        <v>283</v>
      </c>
      <c r="Q154" s="17" t="s">
        <v>51</v>
      </c>
    </row>
    <row r="155" spans="1:17" ht="45" x14ac:dyDescent="0.25">
      <c r="A155" s="14">
        <v>138</v>
      </c>
      <c r="B155" s="28">
        <v>80111600</v>
      </c>
      <c r="C155" s="36" t="s">
        <v>185</v>
      </c>
      <c r="D155" s="33" t="s">
        <v>21</v>
      </c>
      <c r="E155" s="33" t="s">
        <v>21</v>
      </c>
      <c r="F155" s="31">
        <v>11.5</v>
      </c>
      <c r="G155" s="33" t="s">
        <v>47</v>
      </c>
      <c r="H155" s="31" t="s">
        <v>20</v>
      </c>
      <c r="I155" s="39">
        <f>13000000*11.5</f>
        <v>149500000</v>
      </c>
      <c r="J155" s="39">
        <v>149500000</v>
      </c>
      <c r="K155" s="18" t="s">
        <v>46</v>
      </c>
      <c r="L155" s="23" t="s">
        <v>19</v>
      </c>
      <c r="M155" s="14" t="s">
        <v>17</v>
      </c>
      <c r="N155" s="14" t="s">
        <v>18</v>
      </c>
      <c r="O155" s="15" t="s">
        <v>50</v>
      </c>
      <c r="P155" s="16" t="s">
        <v>283</v>
      </c>
      <c r="Q155" s="17" t="s">
        <v>51</v>
      </c>
    </row>
    <row r="156" spans="1:17" ht="45" x14ac:dyDescent="0.25">
      <c r="A156" s="14">
        <v>139</v>
      </c>
      <c r="B156" s="28">
        <v>80111600</v>
      </c>
      <c r="C156" s="36" t="s">
        <v>186</v>
      </c>
      <c r="D156" s="33" t="s">
        <v>21</v>
      </c>
      <c r="E156" s="33" t="s">
        <v>21</v>
      </c>
      <c r="F156" s="31">
        <v>7</v>
      </c>
      <c r="G156" s="33" t="s">
        <v>47</v>
      </c>
      <c r="H156" s="33" t="s">
        <v>44</v>
      </c>
      <c r="I156" s="39">
        <f>10000000*7</f>
        <v>70000000</v>
      </c>
      <c r="J156" s="39">
        <v>70000000</v>
      </c>
      <c r="K156" s="18" t="s">
        <v>46</v>
      </c>
      <c r="L156" s="23" t="s">
        <v>19</v>
      </c>
      <c r="M156" s="14" t="s">
        <v>17</v>
      </c>
      <c r="N156" s="14" t="s">
        <v>18</v>
      </c>
      <c r="O156" s="15" t="s">
        <v>50</v>
      </c>
      <c r="P156" s="16" t="s">
        <v>283</v>
      </c>
      <c r="Q156" s="17" t="s">
        <v>51</v>
      </c>
    </row>
    <row r="157" spans="1:17" ht="45" x14ac:dyDescent="0.25">
      <c r="A157" s="14">
        <v>140</v>
      </c>
      <c r="B157" s="28">
        <v>80111600</v>
      </c>
      <c r="C157" s="36" t="s">
        <v>187</v>
      </c>
      <c r="D157" s="33" t="s">
        <v>21</v>
      </c>
      <c r="E157" s="33" t="s">
        <v>21</v>
      </c>
      <c r="F157" s="31">
        <v>7</v>
      </c>
      <c r="G157" s="33" t="s">
        <v>47</v>
      </c>
      <c r="H157" s="33" t="s">
        <v>44</v>
      </c>
      <c r="I157" s="39">
        <f>9500000*7</f>
        <v>66500000</v>
      </c>
      <c r="J157" s="39">
        <v>66500000</v>
      </c>
      <c r="K157" s="18" t="s">
        <v>46</v>
      </c>
      <c r="L157" s="23" t="s">
        <v>19</v>
      </c>
      <c r="M157" s="14" t="s">
        <v>17</v>
      </c>
      <c r="N157" s="14" t="s">
        <v>18</v>
      </c>
      <c r="O157" s="15" t="s">
        <v>50</v>
      </c>
      <c r="P157" s="16" t="s">
        <v>283</v>
      </c>
      <c r="Q157" s="17" t="s">
        <v>51</v>
      </c>
    </row>
    <row r="158" spans="1:17" ht="45" x14ac:dyDescent="0.25">
      <c r="A158" s="14">
        <v>141</v>
      </c>
      <c r="B158" s="28">
        <v>80111600</v>
      </c>
      <c r="C158" s="36" t="s">
        <v>188</v>
      </c>
      <c r="D158" s="33" t="s">
        <v>21</v>
      </c>
      <c r="E158" s="33" t="s">
        <v>21</v>
      </c>
      <c r="F158" s="31">
        <v>7</v>
      </c>
      <c r="G158" s="33" t="s">
        <v>47</v>
      </c>
      <c r="H158" s="33" t="s">
        <v>44</v>
      </c>
      <c r="I158" s="39">
        <f>11000000*7</f>
        <v>77000000</v>
      </c>
      <c r="J158" s="39">
        <v>77000000</v>
      </c>
      <c r="K158" s="18" t="s">
        <v>46</v>
      </c>
      <c r="L158" s="23" t="s">
        <v>19</v>
      </c>
      <c r="M158" s="14" t="s">
        <v>17</v>
      </c>
      <c r="N158" s="14" t="s">
        <v>18</v>
      </c>
      <c r="O158" s="15" t="s">
        <v>50</v>
      </c>
      <c r="P158" s="16" t="s">
        <v>283</v>
      </c>
      <c r="Q158" s="17" t="s">
        <v>51</v>
      </c>
    </row>
    <row r="159" spans="1:17" ht="45" x14ac:dyDescent="0.25">
      <c r="A159" s="14">
        <v>142</v>
      </c>
      <c r="B159" s="28">
        <v>80111600</v>
      </c>
      <c r="C159" s="36" t="s">
        <v>189</v>
      </c>
      <c r="D159" s="33" t="s">
        <v>21</v>
      </c>
      <c r="E159" s="33" t="s">
        <v>21</v>
      </c>
      <c r="F159" s="31">
        <v>7</v>
      </c>
      <c r="G159" s="33" t="s">
        <v>47</v>
      </c>
      <c r="H159" s="33" t="s">
        <v>44</v>
      </c>
      <c r="I159" s="39">
        <f>12400000*7</f>
        <v>86800000</v>
      </c>
      <c r="J159" s="39">
        <v>86800000</v>
      </c>
      <c r="K159" s="18" t="s">
        <v>46</v>
      </c>
      <c r="L159" s="23" t="s">
        <v>19</v>
      </c>
      <c r="M159" s="14" t="s">
        <v>17</v>
      </c>
      <c r="N159" s="14" t="s">
        <v>18</v>
      </c>
      <c r="O159" s="15" t="s">
        <v>50</v>
      </c>
      <c r="P159" s="16" t="s">
        <v>283</v>
      </c>
      <c r="Q159" s="17" t="s">
        <v>51</v>
      </c>
    </row>
    <row r="160" spans="1:17" ht="45" x14ac:dyDescent="0.25">
      <c r="A160" s="14">
        <v>143</v>
      </c>
      <c r="B160" s="28">
        <v>80111600</v>
      </c>
      <c r="C160" s="36" t="s">
        <v>190</v>
      </c>
      <c r="D160" s="33" t="s">
        <v>21</v>
      </c>
      <c r="E160" s="33" t="s">
        <v>21</v>
      </c>
      <c r="F160" s="31">
        <v>11.5</v>
      </c>
      <c r="G160" s="33" t="s">
        <v>47</v>
      </c>
      <c r="H160" s="31" t="s">
        <v>20</v>
      </c>
      <c r="I160" s="39">
        <f>10400000*11.5</f>
        <v>119600000</v>
      </c>
      <c r="J160" s="39">
        <v>119600000</v>
      </c>
      <c r="K160" s="18" t="s">
        <v>46</v>
      </c>
      <c r="L160" s="23" t="s">
        <v>19</v>
      </c>
      <c r="M160" s="14" t="s">
        <v>17</v>
      </c>
      <c r="N160" s="14" t="s">
        <v>18</v>
      </c>
      <c r="O160" s="15" t="s">
        <v>50</v>
      </c>
      <c r="P160" s="16" t="s">
        <v>283</v>
      </c>
      <c r="Q160" s="17" t="s">
        <v>51</v>
      </c>
    </row>
    <row r="161" spans="1:17" ht="60" x14ac:dyDescent="0.25">
      <c r="A161" s="14">
        <v>144</v>
      </c>
      <c r="B161" s="28">
        <v>80111600</v>
      </c>
      <c r="C161" s="36" t="s">
        <v>333</v>
      </c>
      <c r="D161" s="33" t="s">
        <v>21</v>
      </c>
      <c r="E161" s="33" t="s">
        <v>21</v>
      </c>
      <c r="F161" s="31">
        <v>7</v>
      </c>
      <c r="G161" s="33" t="s">
        <v>47</v>
      </c>
      <c r="H161" s="33" t="s">
        <v>44</v>
      </c>
      <c r="I161" s="39">
        <v>95295200</v>
      </c>
      <c r="J161" s="39">
        <v>95295200</v>
      </c>
      <c r="K161" s="18" t="s">
        <v>46</v>
      </c>
      <c r="L161" s="23" t="s">
        <v>19</v>
      </c>
      <c r="M161" s="14" t="s">
        <v>17</v>
      </c>
      <c r="N161" s="14" t="s">
        <v>18</v>
      </c>
      <c r="O161" s="15" t="s">
        <v>50</v>
      </c>
      <c r="P161" s="16" t="s">
        <v>283</v>
      </c>
      <c r="Q161" s="17" t="s">
        <v>51</v>
      </c>
    </row>
    <row r="162" spans="1:17" ht="45" x14ac:dyDescent="0.25">
      <c r="A162" s="14">
        <v>145</v>
      </c>
      <c r="B162" s="28">
        <v>80111600</v>
      </c>
      <c r="C162" s="36" t="s">
        <v>191</v>
      </c>
      <c r="D162" s="33" t="s">
        <v>21</v>
      </c>
      <c r="E162" s="33" t="s">
        <v>21</v>
      </c>
      <c r="F162" s="31">
        <v>7</v>
      </c>
      <c r="G162" s="33" t="s">
        <v>47</v>
      </c>
      <c r="H162" s="33" t="s">
        <v>44</v>
      </c>
      <c r="I162" s="39">
        <v>91630000</v>
      </c>
      <c r="J162" s="39">
        <v>91630000</v>
      </c>
      <c r="K162" s="18" t="s">
        <v>46</v>
      </c>
      <c r="L162" s="23" t="s">
        <v>19</v>
      </c>
      <c r="M162" s="14" t="s">
        <v>17</v>
      </c>
      <c r="N162" s="14" t="s">
        <v>18</v>
      </c>
      <c r="O162" s="15" t="s">
        <v>50</v>
      </c>
      <c r="P162" s="16" t="s">
        <v>283</v>
      </c>
      <c r="Q162" s="17" t="s">
        <v>51</v>
      </c>
    </row>
    <row r="163" spans="1:17" ht="45" x14ac:dyDescent="0.25">
      <c r="A163" s="14">
        <v>146</v>
      </c>
      <c r="B163" s="28">
        <v>80111600</v>
      </c>
      <c r="C163" s="36" t="s">
        <v>192</v>
      </c>
      <c r="D163" s="33" t="s">
        <v>21</v>
      </c>
      <c r="E163" s="33" t="s">
        <v>21</v>
      </c>
      <c r="F163" s="31">
        <v>7</v>
      </c>
      <c r="G163" s="33" t="s">
        <v>47</v>
      </c>
      <c r="H163" s="33" t="s">
        <v>44</v>
      </c>
      <c r="I163" s="39">
        <v>65100000</v>
      </c>
      <c r="J163" s="39">
        <v>65100000</v>
      </c>
      <c r="K163" s="18" t="s">
        <v>46</v>
      </c>
      <c r="L163" s="23" t="s">
        <v>19</v>
      </c>
      <c r="M163" s="14" t="s">
        <v>17</v>
      </c>
      <c r="N163" s="14" t="s">
        <v>18</v>
      </c>
      <c r="O163" s="15" t="s">
        <v>50</v>
      </c>
      <c r="P163" s="16" t="s">
        <v>283</v>
      </c>
      <c r="Q163" s="17" t="s">
        <v>51</v>
      </c>
    </row>
    <row r="164" spans="1:17" ht="45" x14ac:dyDescent="0.25">
      <c r="A164" s="14">
        <v>147</v>
      </c>
      <c r="B164" s="28">
        <v>80111600</v>
      </c>
      <c r="C164" s="36" t="s">
        <v>193</v>
      </c>
      <c r="D164" s="33" t="s">
        <v>21</v>
      </c>
      <c r="E164" s="33" t="s">
        <v>21</v>
      </c>
      <c r="F164" s="31">
        <v>7</v>
      </c>
      <c r="G164" s="33" t="s">
        <v>47</v>
      </c>
      <c r="H164" s="33" t="s">
        <v>44</v>
      </c>
      <c r="I164" s="39">
        <v>66500000</v>
      </c>
      <c r="J164" s="39">
        <v>66500000</v>
      </c>
      <c r="K164" s="18" t="s">
        <v>46</v>
      </c>
      <c r="L164" s="23" t="s">
        <v>19</v>
      </c>
      <c r="M164" s="14" t="s">
        <v>17</v>
      </c>
      <c r="N164" s="14" t="s">
        <v>18</v>
      </c>
      <c r="O164" s="15" t="s">
        <v>50</v>
      </c>
      <c r="P164" s="16" t="s">
        <v>283</v>
      </c>
      <c r="Q164" s="17" t="s">
        <v>51</v>
      </c>
    </row>
    <row r="165" spans="1:17" ht="60" x14ac:dyDescent="0.25">
      <c r="A165" s="14">
        <v>148</v>
      </c>
      <c r="B165" s="28">
        <v>80111600</v>
      </c>
      <c r="C165" s="36" t="s">
        <v>194</v>
      </c>
      <c r="D165" s="33" t="s">
        <v>21</v>
      </c>
      <c r="E165" s="33" t="s">
        <v>21</v>
      </c>
      <c r="F165" s="31">
        <v>11.5</v>
      </c>
      <c r="G165" s="33" t="s">
        <v>47</v>
      </c>
      <c r="H165" s="31" t="s">
        <v>20</v>
      </c>
      <c r="I165" s="39">
        <f>10500000*11.5</f>
        <v>120750000</v>
      </c>
      <c r="J165" s="39">
        <v>120750000</v>
      </c>
      <c r="K165" s="18" t="s">
        <v>46</v>
      </c>
      <c r="L165" s="23" t="s">
        <v>19</v>
      </c>
      <c r="M165" s="14" t="s">
        <v>17</v>
      </c>
      <c r="N165" s="14" t="s">
        <v>18</v>
      </c>
      <c r="O165" s="15" t="s">
        <v>50</v>
      </c>
      <c r="P165" s="16" t="s">
        <v>283</v>
      </c>
      <c r="Q165" s="17" t="s">
        <v>51</v>
      </c>
    </row>
    <row r="166" spans="1:17" ht="45" x14ac:dyDescent="0.25">
      <c r="A166" s="14">
        <v>149</v>
      </c>
      <c r="B166" s="28">
        <v>80111600</v>
      </c>
      <c r="C166" s="36" t="s">
        <v>195</v>
      </c>
      <c r="D166" s="33" t="s">
        <v>21</v>
      </c>
      <c r="E166" s="33" t="s">
        <v>21</v>
      </c>
      <c r="F166" s="31">
        <v>7</v>
      </c>
      <c r="G166" s="33" t="s">
        <v>47</v>
      </c>
      <c r="H166" s="33" t="s">
        <v>44</v>
      </c>
      <c r="I166" s="39">
        <f>9500000*7</f>
        <v>66500000</v>
      </c>
      <c r="J166" s="39">
        <v>66500000</v>
      </c>
      <c r="K166" s="18" t="s">
        <v>46</v>
      </c>
      <c r="L166" s="23" t="s">
        <v>19</v>
      </c>
      <c r="M166" s="14" t="s">
        <v>17</v>
      </c>
      <c r="N166" s="14" t="s">
        <v>18</v>
      </c>
      <c r="O166" s="15" t="s">
        <v>50</v>
      </c>
      <c r="P166" s="16" t="s">
        <v>283</v>
      </c>
      <c r="Q166" s="17" t="s">
        <v>51</v>
      </c>
    </row>
    <row r="167" spans="1:17" ht="45" x14ac:dyDescent="0.25">
      <c r="A167" s="14">
        <v>150</v>
      </c>
      <c r="B167" s="28">
        <v>80111600</v>
      </c>
      <c r="C167" s="36" t="s">
        <v>196</v>
      </c>
      <c r="D167" s="33" t="s">
        <v>21</v>
      </c>
      <c r="E167" s="33" t="s">
        <v>21</v>
      </c>
      <c r="F167" s="31">
        <v>7</v>
      </c>
      <c r="G167" s="33" t="s">
        <v>47</v>
      </c>
      <c r="H167" s="33" t="s">
        <v>44</v>
      </c>
      <c r="I167" s="39">
        <f>5100000*7</f>
        <v>35700000</v>
      </c>
      <c r="J167" s="39">
        <v>35700000</v>
      </c>
      <c r="K167" s="18" t="s">
        <v>46</v>
      </c>
      <c r="L167" s="23" t="s">
        <v>19</v>
      </c>
      <c r="M167" s="14" t="s">
        <v>17</v>
      </c>
      <c r="N167" s="14" t="s">
        <v>18</v>
      </c>
      <c r="O167" s="15" t="s">
        <v>50</v>
      </c>
      <c r="P167" s="16" t="s">
        <v>283</v>
      </c>
      <c r="Q167" s="17" t="s">
        <v>51</v>
      </c>
    </row>
    <row r="168" spans="1:17" ht="45" x14ac:dyDescent="0.25">
      <c r="A168" s="14">
        <v>151</v>
      </c>
      <c r="B168" s="28">
        <v>80111600</v>
      </c>
      <c r="C168" s="36" t="s">
        <v>197</v>
      </c>
      <c r="D168" s="33" t="s">
        <v>21</v>
      </c>
      <c r="E168" s="33" t="s">
        <v>21</v>
      </c>
      <c r="F168" s="31">
        <v>7</v>
      </c>
      <c r="G168" s="33" t="s">
        <v>47</v>
      </c>
      <c r="H168" s="33" t="s">
        <v>44</v>
      </c>
      <c r="I168" s="39">
        <f>6500000*7</f>
        <v>45500000</v>
      </c>
      <c r="J168" s="39">
        <v>45500000</v>
      </c>
      <c r="K168" s="18" t="s">
        <v>46</v>
      </c>
      <c r="L168" s="23" t="s">
        <v>19</v>
      </c>
      <c r="M168" s="14" t="s">
        <v>17</v>
      </c>
      <c r="N168" s="14" t="s">
        <v>18</v>
      </c>
      <c r="O168" s="15" t="s">
        <v>50</v>
      </c>
      <c r="P168" s="16" t="s">
        <v>283</v>
      </c>
      <c r="Q168" s="17" t="s">
        <v>51</v>
      </c>
    </row>
    <row r="169" spans="1:17" ht="45" x14ac:dyDescent="0.25">
      <c r="A169" s="14">
        <v>152</v>
      </c>
      <c r="B169" s="28">
        <v>80111600</v>
      </c>
      <c r="C169" s="36" t="s">
        <v>198</v>
      </c>
      <c r="D169" s="33" t="s">
        <v>21</v>
      </c>
      <c r="E169" s="33" t="s">
        <v>21</v>
      </c>
      <c r="F169" s="31">
        <v>7</v>
      </c>
      <c r="G169" s="33" t="s">
        <v>47</v>
      </c>
      <c r="H169" s="33" t="s">
        <v>44</v>
      </c>
      <c r="I169" s="39">
        <f>5205181*7</f>
        <v>36436267</v>
      </c>
      <c r="J169" s="39">
        <v>36436267</v>
      </c>
      <c r="K169" s="18" t="s">
        <v>46</v>
      </c>
      <c r="L169" s="23" t="s">
        <v>19</v>
      </c>
      <c r="M169" s="14" t="s">
        <v>17</v>
      </c>
      <c r="N169" s="14" t="s">
        <v>18</v>
      </c>
      <c r="O169" s="15" t="s">
        <v>50</v>
      </c>
      <c r="P169" s="16" t="s">
        <v>283</v>
      </c>
      <c r="Q169" s="17" t="s">
        <v>51</v>
      </c>
    </row>
    <row r="170" spans="1:17" ht="45" x14ac:dyDescent="0.25">
      <c r="A170" s="14">
        <v>153</v>
      </c>
      <c r="B170" s="28">
        <v>80111600</v>
      </c>
      <c r="C170" s="36" t="s">
        <v>199</v>
      </c>
      <c r="D170" s="33" t="s">
        <v>21</v>
      </c>
      <c r="E170" s="33" t="s">
        <v>21</v>
      </c>
      <c r="F170" s="31">
        <v>11.5</v>
      </c>
      <c r="G170" s="33" t="s">
        <v>47</v>
      </c>
      <c r="H170" s="31" t="s">
        <v>20</v>
      </c>
      <c r="I170" s="39">
        <f>5205181*11.5</f>
        <v>59859581.5</v>
      </c>
      <c r="J170" s="39">
        <v>59859581.5</v>
      </c>
      <c r="K170" s="18" t="s">
        <v>46</v>
      </c>
      <c r="L170" s="23" t="s">
        <v>19</v>
      </c>
      <c r="M170" s="14" t="s">
        <v>17</v>
      </c>
      <c r="N170" s="14" t="s">
        <v>18</v>
      </c>
      <c r="O170" s="15" t="s">
        <v>50</v>
      </c>
      <c r="P170" s="16" t="s">
        <v>283</v>
      </c>
      <c r="Q170" s="17" t="s">
        <v>51</v>
      </c>
    </row>
    <row r="171" spans="1:17" ht="45" x14ac:dyDescent="0.25">
      <c r="A171" s="14">
        <v>154</v>
      </c>
      <c r="B171" s="28">
        <v>80111600</v>
      </c>
      <c r="C171" s="36" t="s">
        <v>200</v>
      </c>
      <c r="D171" s="33" t="s">
        <v>21</v>
      </c>
      <c r="E171" s="33" t="s">
        <v>21</v>
      </c>
      <c r="F171" s="31">
        <v>7</v>
      </c>
      <c r="G171" s="33" t="s">
        <v>47</v>
      </c>
      <c r="H171" s="33" t="s">
        <v>44</v>
      </c>
      <c r="I171" s="39">
        <v>63000000</v>
      </c>
      <c r="J171" s="39">
        <v>63000000</v>
      </c>
      <c r="K171" s="18" t="s">
        <v>46</v>
      </c>
      <c r="L171" s="23" t="s">
        <v>19</v>
      </c>
      <c r="M171" s="14" t="s">
        <v>17</v>
      </c>
      <c r="N171" s="14" t="s">
        <v>18</v>
      </c>
      <c r="O171" s="15" t="s">
        <v>50</v>
      </c>
      <c r="P171" s="16" t="s">
        <v>283</v>
      </c>
      <c r="Q171" s="17" t="s">
        <v>51</v>
      </c>
    </row>
    <row r="172" spans="1:17" ht="45" x14ac:dyDescent="0.25">
      <c r="A172" s="14">
        <v>155</v>
      </c>
      <c r="B172" s="28">
        <v>80111600</v>
      </c>
      <c r="C172" s="36" t="s">
        <v>201</v>
      </c>
      <c r="D172" s="33" t="s">
        <v>21</v>
      </c>
      <c r="E172" s="33" t="s">
        <v>21</v>
      </c>
      <c r="F172" s="31">
        <v>7</v>
      </c>
      <c r="G172" s="33" t="s">
        <v>47</v>
      </c>
      <c r="H172" s="33" t="s">
        <v>44</v>
      </c>
      <c r="I172" s="39">
        <f>7000000*7</f>
        <v>49000000</v>
      </c>
      <c r="J172" s="39">
        <v>49000000</v>
      </c>
      <c r="K172" s="18" t="s">
        <v>46</v>
      </c>
      <c r="L172" s="23" t="s">
        <v>19</v>
      </c>
      <c r="M172" s="14" t="s">
        <v>17</v>
      </c>
      <c r="N172" s="14" t="s">
        <v>18</v>
      </c>
      <c r="O172" s="15" t="s">
        <v>50</v>
      </c>
      <c r="P172" s="16" t="s">
        <v>283</v>
      </c>
      <c r="Q172" s="17" t="s">
        <v>51</v>
      </c>
    </row>
    <row r="173" spans="1:17" ht="45" x14ac:dyDescent="0.25">
      <c r="A173" s="14">
        <v>156</v>
      </c>
      <c r="B173" s="28">
        <v>80111600</v>
      </c>
      <c r="C173" s="36" t="s">
        <v>202</v>
      </c>
      <c r="D173" s="33" t="s">
        <v>21</v>
      </c>
      <c r="E173" s="33" t="s">
        <v>21</v>
      </c>
      <c r="F173" s="31">
        <v>7</v>
      </c>
      <c r="G173" s="33" t="s">
        <v>47</v>
      </c>
      <c r="H173" s="33" t="s">
        <v>44</v>
      </c>
      <c r="I173" s="39">
        <v>56000000</v>
      </c>
      <c r="J173" s="39">
        <v>56000000</v>
      </c>
      <c r="K173" s="18" t="s">
        <v>46</v>
      </c>
      <c r="L173" s="23" t="s">
        <v>19</v>
      </c>
      <c r="M173" s="14" t="s">
        <v>17</v>
      </c>
      <c r="N173" s="14" t="s">
        <v>18</v>
      </c>
      <c r="O173" s="15" t="s">
        <v>50</v>
      </c>
      <c r="P173" s="16" t="s">
        <v>283</v>
      </c>
      <c r="Q173" s="17" t="s">
        <v>51</v>
      </c>
    </row>
    <row r="174" spans="1:17" ht="45" x14ac:dyDescent="0.25">
      <c r="A174" s="14">
        <v>157</v>
      </c>
      <c r="B174" s="28">
        <v>80111600</v>
      </c>
      <c r="C174" s="36" t="s">
        <v>203</v>
      </c>
      <c r="D174" s="33" t="s">
        <v>21</v>
      </c>
      <c r="E174" s="33" t="s">
        <v>21</v>
      </c>
      <c r="F174" s="31">
        <v>7</v>
      </c>
      <c r="G174" s="33" t="s">
        <v>47</v>
      </c>
      <c r="H174" s="33" t="s">
        <v>44</v>
      </c>
      <c r="I174" s="39">
        <f>9000000*7</f>
        <v>63000000</v>
      </c>
      <c r="J174" s="39">
        <v>63000000</v>
      </c>
      <c r="K174" s="18" t="s">
        <v>46</v>
      </c>
      <c r="L174" s="23" t="s">
        <v>19</v>
      </c>
      <c r="M174" s="14" t="s">
        <v>17</v>
      </c>
      <c r="N174" s="14" t="s">
        <v>18</v>
      </c>
      <c r="O174" s="15" t="s">
        <v>50</v>
      </c>
      <c r="P174" s="16" t="s">
        <v>283</v>
      </c>
      <c r="Q174" s="17" t="s">
        <v>51</v>
      </c>
    </row>
    <row r="175" spans="1:17" ht="45" x14ac:dyDescent="0.25">
      <c r="A175" s="14">
        <v>158</v>
      </c>
      <c r="B175" s="28">
        <v>80111600</v>
      </c>
      <c r="C175" s="36" t="s">
        <v>204</v>
      </c>
      <c r="D175" s="33" t="s">
        <v>21</v>
      </c>
      <c r="E175" s="33" t="s">
        <v>21</v>
      </c>
      <c r="F175" s="31">
        <v>7</v>
      </c>
      <c r="G175" s="33" t="s">
        <v>47</v>
      </c>
      <c r="H175" s="33" t="s">
        <v>44</v>
      </c>
      <c r="I175" s="39">
        <f>12495000*7</f>
        <v>87465000</v>
      </c>
      <c r="J175" s="39">
        <v>87465000</v>
      </c>
      <c r="K175" s="18" t="s">
        <v>46</v>
      </c>
      <c r="L175" s="23" t="s">
        <v>19</v>
      </c>
      <c r="M175" s="14" t="s">
        <v>17</v>
      </c>
      <c r="N175" s="14" t="s">
        <v>18</v>
      </c>
      <c r="O175" s="15" t="s">
        <v>50</v>
      </c>
      <c r="P175" s="16" t="s">
        <v>283</v>
      </c>
      <c r="Q175" s="17" t="s">
        <v>51</v>
      </c>
    </row>
    <row r="176" spans="1:17" ht="45" x14ac:dyDescent="0.25">
      <c r="A176" s="14">
        <v>159</v>
      </c>
      <c r="B176" s="28">
        <v>80111600</v>
      </c>
      <c r="C176" s="36" t="s">
        <v>205</v>
      </c>
      <c r="D176" s="33" t="s">
        <v>21</v>
      </c>
      <c r="E176" s="33" t="s">
        <v>21</v>
      </c>
      <c r="F176" s="31">
        <v>7</v>
      </c>
      <c r="G176" s="33" t="s">
        <v>47</v>
      </c>
      <c r="H176" s="33" t="s">
        <v>44</v>
      </c>
      <c r="I176" s="39">
        <v>58240000</v>
      </c>
      <c r="J176" s="39">
        <v>58240000</v>
      </c>
      <c r="K176" s="18" t="s">
        <v>46</v>
      </c>
      <c r="L176" s="23" t="s">
        <v>19</v>
      </c>
      <c r="M176" s="14" t="s">
        <v>17</v>
      </c>
      <c r="N176" s="14" t="s">
        <v>18</v>
      </c>
      <c r="O176" s="15" t="s">
        <v>50</v>
      </c>
      <c r="P176" s="16" t="s">
        <v>283</v>
      </c>
      <c r="Q176" s="17" t="s">
        <v>51</v>
      </c>
    </row>
    <row r="177" spans="1:17" ht="45" x14ac:dyDescent="0.25">
      <c r="A177" s="14">
        <v>160</v>
      </c>
      <c r="B177" s="28">
        <v>80111600</v>
      </c>
      <c r="C177" s="36" t="s">
        <v>206</v>
      </c>
      <c r="D177" s="33" t="s">
        <v>21</v>
      </c>
      <c r="E177" s="33" t="s">
        <v>21</v>
      </c>
      <c r="F177" s="31">
        <v>7</v>
      </c>
      <c r="G177" s="33" t="s">
        <v>47</v>
      </c>
      <c r="H177" s="33" t="s">
        <v>44</v>
      </c>
      <c r="I177" s="39">
        <v>69160000.023296013</v>
      </c>
      <c r="J177" s="39">
        <v>69160000.023296013</v>
      </c>
      <c r="K177" s="18" t="s">
        <v>46</v>
      </c>
      <c r="L177" s="23" t="s">
        <v>19</v>
      </c>
      <c r="M177" s="14" t="s">
        <v>17</v>
      </c>
      <c r="N177" s="14" t="s">
        <v>18</v>
      </c>
      <c r="O177" s="15" t="s">
        <v>50</v>
      </c>
      <c r="P177" s="16" t="s">
        <v>283</v>
      </c>
      <c r="Q177" s="17" t="s">
        <v>51</v>
      </c>
    </row>
    <row r="178" spans="1:17" ht="45" x14ac:dyDescent="0.25">
      <c r="A178" s="14">
        <v>161</v>
      </c>
      <c r="B178" s="28">
        <v>80111600</v>
      </c>
      <c r="C178" s="36" t="s">
        <v>207</v>
      </c>
      <c r="D178" s="33" t="s">
        <v>21</v>
      </c>
      <c r="E178" s="33" t="s">
        <v>21</v>
      </c>
      <c r="F178" s="31">
        <v>7</v>
      </c>
      <c r="G178" s="33" t="s">
        <v>47</v>
      </c>
      <c r="H178" s="33" t="s">
        <v>44</v>
      </c>
      <c r="I178" s="39">
        <v>95295200</v>
      </c>
      <c r="J178" s="39">
        <v>95295200</v>
      </c>
      <c r="K178" s="18" t="s">
        <v>46</v>
      </c>
      <c r="L178" s="23" t="s">
        <v>19</v>
      </c>
      <c r="M178" s="14" t="s">
        <v>17</v>
      </c>
      <c r="N178" s="14" t="s">
        <v>18</v>
      </c>
      <c r="O178" s="15" t="s">
        <v>50</v>
      </c>
      <c r="P178" s="16" t="s">
        <v>283</v>
      </c>
      <c r="Q178" s="17" t="s">
        <v>51</v>
      </c>
    </row>
    <row r="179" spans="1:17" ht="45" x14ac:dyDescent="0.25">
      <c r="A179" s="14">
        <v>162</v>
      </c>
      <c r="B179" s="28">
        <v>80111600</v>
      </c>
      <c r="C179" s="36" t="s">
        <v>208</v>
      </c>
      <c r="D179" s="33" t="s">
        <v>21</v>
      </c>
      <c r="E179" s="33" t="s">
        <v>21</v>
      </c>
      <c r="F179" s="31">
        <v>7</v>
      </c>
      <c r="G179" s="33" t="s">
        <v>47</v>
      </c>
      <c r="H179" s="33" t="s">
        <v>44</v>
      </c>
      <c r="I179" s="39">
        <v>42608695.652173914</v>
      </c>
      <c r="J179" s="39">
        <v>42608695.652173914</v>
      </c>
      <c r="K179" s="18" t="s">
        <v>46</v>
      </c>
      <c r="L179" s="23" t="s">
        <v>19</v>
      </c>
      <c r="M179" s="14" t="s">
        <v>17</v>
      </c>
      <c r="N179" s="14" t="s">
        <v>18</v>
      </c>
      <c r="O179" s="15" t="s">
        <v>50</v>
      </c>
      <c r="P179" s="16" t="s">
        <v>283</v>
      </c>
      <c r="Q179" s="17" t="s">
        <v>51</v>
      </c>
    </row>
    <row r="180" spans="1:17" ht="45" x14ac:dyDescent="0.25">
      <c r="A180" s="14">
        <v>166</v>
      </c>
      <c r="B180" s="28">
        <v>81112100</v>
      </c>
      <c r="C180" s="36" t="s">
        <v>209</v>
      </c>
      <c r="D180" s="33" t="s">
        <v>21</v>
      </c>
      <c r="E180" s="33" t="s">
        <v>21</v>
      </c>
      <c r="F180" s="31">
        <v>9.5</v>
      </c>
      <c r="G180" s="33" t="s">
        <v>282</v>
      </c>
      <c r="H180" s="31" t="s">
        <v>20</v>
      </c>
      <c r="I180" s="39">
        <v>356000000</v>
      </c>
      <c r="J180" s="39">
        <v>356000000</v>
      </c>
      <c r="K180" s="18" t="s">
        <v>46</v>
      </c>
      <c r="L180" s="23" t="s">
        <v>19</v>
      </c>
      <c r="M180" s="14" t="s">
        <v>17</v>
      </c>
      <c r="N180" s="14" t="s">
        <v>18</v>
      </c>
      <c r="O180" s="15" t="s">
        <v>50</v>
      </c>
      <c r="P180" s="16" t="s">
        <v>283</v>
      </c>
      <c r="Q180" s="17" t="s">
        <v>51</v>
      </c>
    </row>
    <row r="181" spans="1:17" ht="45" x14ac:dyDescent="0.25">
      <c r="A181" s="14">
        <v>167</v>
      </c>
      <c r="B181" s="28">
        <v>43231500</v>
      </c>
      <c r="C181" s="36" t="s">
        <v>210</v>
      </c>
      <c r="D181" s="33" t="s">
        <v>21</v>
      </c>
      <c r="E181" s="33" t="s">
        <v>21</v>
      </c>
      <c r="F181" s="31">
        <v>12</v>
      </c>
      <c r="G181" s="33" t="s">
        <v>282</v>
      </c>
      <c r="H181" s="31" t="s">
        <v>20</v>
      </c>
      <c r="I181" s="39">
        <v>87000000</v>
      </c>
      <c r="J181" s="39">
        <v>87000000</v>
      </c>
      <c r="K181" s="18" t="s">
        <v>46</v>
      </c>
      <c r="L181" s="23" t="s">
        <v>19</v>
      </c>
      <c r="M181" s="14" t="s">
        <v>17</v>
      </c>
      <c r="N181" s="14" t="s">
        <v>18</v>
      </c>
      <c r="O181" s="15" t="s">
        <v>50</v>
      </c>
      <c r="P181" s="16" t="s">
        <v>283</v>
      </c>
      <c r="Q181" s="17" t="s">
        <v>51</v>
      </c>
    </row>
    <row r="182" spans="1:17" ht="45" x14ac:dyDescent="0.25">
      <c r="A182" s="14">
        <v>168</v>
      </c>
      <c r="B182" s="28">
        <v>81112200</v>
      </c>
      <c r="C182" s="36" t="s">
        <v>211</v>
      </c>
      <c r="D182" s="33" t="s">
        <v>21</v>
      </c>
      <c r="E182" s="33" t="s">
        <v>21</v>
      </c>
      <c r="F182" s="31">
        <v>24</v>
      </c>
      <c r="G182" s="33" t="s">
        <v>282</v>
      </c>
      <c r="H182" s="31" t="s">
        <v>20</v>
      </c>
      <c r="I182" s="39">
        <v>6300000</v>
      </c>
      <c r="J182" s="39">
        <v>6300000</v>
      </c>
      <c r="K182" s="18" t="s">
        <v>46</v>
      </c>
      <c r="L182" s="23" t="s">
        <v>19</v>
      </c>
      <c r="M182" s="14" t="s">
        <v>17</v>
      </c>
      <c r="N182" s="14" t="s">
        <v>18</v>
      </c>
      <c r="O182" s="15" t="s">
        <v>50</v>
      </c>
      <c r="P182" s="16" t="s">
        <v>283</v>
      </c>
      <c r="Q182" s="17" t="s">
        <v>51</v>
      </c>
    </row>
    <row r="183" spans="1:17" ht="45" x14ac:dyDescent="0.25">
      <c r="A183" s="14">
        <v>169</v>
      </c>
      <c r="B183" s="33" t="s">
        <v>48</v>
      </c>
      <c r="C183" s="36" t="s">
        <v>212</v>
      </c>
      <c r="D183" s="33" t="s">
        <v>22</v>
      </c>
      <c r="E183" s="33" t="s">
        <v>22</v>
      </c>
      <c r="F183" s="31">
        <v>12</v>
      </c>
      <c r="G183" s="33" t="s">
        <v>282</v>
      </c>
      <c r="H183" s="31" t="s">
        <v>20</v>
      </c>
      <c r="I183" s="39">
        <v>730000000</v>
      </c>
      <c r="J183" s="39">
        <v>730000000</v>
      </c>
      <c r="K183" s="18" t="s">
        <v>46</v>
      </c>
      <c r="L183" s="23" t="s">
        <v>19</v>
      </c>
      <c r="M183" s="14" t="s">
        <v>17</v>
      </c>
      <c r="N183" s="14" t="s">
        <v>18</v>
      </c>
      <c r="O183" s="15" t="s">
        <v>50</v>
      </c>
      <c r="P183" s="16" t="s">
        <v>283</v>
      </c>
      <c r="Q183" s="17" t="s">
        <v>51</v>
      </c>
    </row>
    <row r="184" spans="1:17" ht="90" x14ac:dyDescent="0.25">
      <c r="A184" s="14">
        <v>170</v>
      </c>
      <c r="B184" s="28">
        <v>80111600</v>
      </c>
      <c r="C184" s="26" t="s">
        <v>213</v>
      </c>
      <c r="D184" s="33" t="s">
        <v>21</v>
      </c>
      <c r="E184" s="33" t="s">
        <v>21</v>
      </c>
      <c r="F184" s="31">
        <v>12</v>
      </c>
      <c r="G184" s="33" t="s">
        <v>47</v>
      </c>
      <c r="H184" s="31" t="s">
        <v>20</v>
      </c>
      <c r="I184" s="39">
        <v>158400000</v>
      </c>
      <c r="J184" s="39">
        <v>158400000</v>
      </c>
      <c r="K184" s="18" t="s">
        <v>46</v>
      </c>
      <c r="L184" s="23" t="s">
        <v>19</v>
      </c>
      <c r="M184" s="14" t="s">
        <v>17</v>
      </c>
      <c r="N184" s="14" t="s">
        <v>18</v>
      </c>
      <c r="O184" s="15" t="s">
        <v>50</v>
      </c>
      <c r="P184" s="16" t="s">
        <v>283</v>
      </c>
      <c r="Q184" s="17" t="s">
        <v>51</v>
      </c>
    </row>
    <row r="185" spans="1:17" ht="90" x14ac:dyDescent="0.25">
      <c r="A185" s="14">
        <v>171</v>
      </c>
      <c r="B185" s="28">
        <v>80111600</v>
      </c>
      <c r="C185" s="26" t="s">
        <v>214</v>
      </c>
      <c r="D185" s="33" t="s">
        <v>21</v>
      </c>
      <c r="E185" s="33" t="s">
        <v>21</v>
      </c>
      <c r="F185" s="31">
        <v>12</v>
      </c>
      <c r="G185" s="33" t="s">
        <v>47</v>
      </c>
      <c r="H185" s="31" t="s">
        <v>20</v>
      </c>
      <c r="I185" s="39">
        <v>158400000</v>
      </c>
      <c r="J185" s="39">
        <v>158400000</v>
      </c>
      <c r="K185" s="18" t="s">
        <v>46</v>
      </c>
      <c r="L185" s="23" t="s">
        <v>19</v>
      </c>
      <c r="M185" s="14" t="s">
        <v>17</v>
      </c>
      <c r="N185" s="14" t="s">
        <v>18</v>
      </c>
      <c r="O185" s="15" t="s">
        <v>50</v>
      </c>
      <c r="P185" s="16" t="s">
        <v>283</v>
      </c>
      <c r="Q185" s="17" t="s">
        <v>51</v>
      </c>
    </row>
    <row r="186" spans="1:17" ht="90" x14ac:dyDescent="0.25">
      <c r="A186" s="14">
        <v>172</v>
      </c>
      <c r="B186" s="28">
        <v>80111600</v>
      </c>
      <c r="C186" s="36" t="s">
        <v>215</v>
      </c>
      <c r="D186" s="33" t="s">
        <v>21</v>
      </c>
      <c r="E186" s="33" t="s">
        <v>21</v>
      </c>
      <c r="F186" s="31">
        <v>12</v>
      </c>
      <c r="G186" s="33" t="s">
        <v>47</v>
      </c>
      <c r="H186" s="31" t="s">
        <v>20</v>
      </c>
      <c r="I186" s="39">
        <v>158400000</v>
      </c>
      <c r="J186" s="39">
        <v>158400000</v>
      </c>
      <c r="K186" s="18" t="s">
        <v>46</v>
      </c>
      <c r="L186" s="23" t="s">
        <v>19</v>
      </c>
      <c r="M186" s="14" t="s">
        <v>17</v>
      </c>
      <c r="N186" s="14" t="s">
        <v>18</v>
      </c>
      <c r="O186" s="15" t="s">
        <v>50</v>
      </c>
      <c r="P186" s="16" t="s">
        <v>283</v>
      </c>
      <c r="Q186" s="17" t="s">
        <v>51</v>
      </c>
    </row>
    <row r="187" spans="1:17" ht="90" x14ac:dyDescent="0.25">
      <c r="A187" s="14">
        <v>173</v>
      </c>
      <c r="B187" s="28">
        <v>80111600</v>
      </c>
      <c r="C187" s="36" t="s">
        <v>216</v>
      </c>
      <c r="D187" s="33" t="s">
        <v>21</v>
      </c>
      <c r="E187" s="33" t="s">
        <v>21</v>
      </c>
      <c r="F187" s="31">
        <v>12</v>
      </c>
      <c r="G187" s="33" t="s">
        <v>47</v>
      </c>
      <c r="H187" s="31" t="s">
        <v>20</v>
      </c>
      <c r="I187" s="39">
        <v>158400000</v>
      </c>
      <c r="J187" s="39">
        <v>158400000</v>
      </c>
      <c r="K187" s="18" t="s">
        <v>46</v>
      </c>
      <c r="L187" s="23" t="s">
        <v>19</v>
      </c>
      <c r="M187" s="14" t="s">
        <v>17</v>
      </c>
      <c r="N187" s="14" t="s">
        <v>18</v>
      </c>
      <c r="O187" s="15" t="s">
        <v>50</v>
      </c>
      <c r="P187" s="16" t="s">
        <v>283</v>
      </c>
      <c r="Q187" s="17" t="s">
        <v>51</v>
      </c>
    </row>
    <row r="188" spans="1:17" ht="90" x14ac:dyDescent="0.25">
      <c r="A188" s="14">
        <v>174</v>
      </c>
      <c r="B188" s="28">
        <v>80111600</v>
      </c>
      <c r="C188" s="36" t="s">
        <v>217</v>
      </c>
      <c r="D188" s="33" t="s">
        <v>21</v>
      </c>
      <c r="E188" s="33" t="s">
        <v>21</v>
      </c>
      <c r="F188" s="31">
        <v>12</v>
      </c>
      <c r="G188" s="33" t="s">
        <v>47</v>
      </c>
      <c r="H188" s="31" t="s">
        <v>20</v>
      </c>
      <c r="I188" s="39">
        <v>158400000</v>
      </c>
      <c r="J188" s="39">
        <v>158400000</v>
      </c>
      <c r="K188" s="18" t="s">
        <v>46</v>
      </c>
      <c r="L188" s="23" t="s">
        <v>19</v>
      </c>
      <c r="M188" s="14" t="s">
        <v>17</v>
      </c>
      <c r="N188" s="14" t="s">
        <v>18</v>
      </c>
      <c r="O188" s="15" t="s">
        <v>50</v>
      </c>
      <c r="P188" s="16" t="s">
        <v>283</v>
      </c>
      <c r="Q188" s="17" t="s">
        <v>51</v>
      </c>
    </row>
    <row r="189" spans="1:17" ht="90" x14ac:dyDescent="0.25">
      <c r="A189" s="14">
        <v>175</v>
      </c>
      <c r="B189" s="28">
        <v>80111600</v>
      </c>
      <c r="C189" s="36" t="s">
        <v>218</v>
      </c>
      <c r="D189" s="33" t="s">
        <v>21</v>
      </c>
      <c r="E189" s="33" t="s">
        <v>21</v>
      </c>
      <c r="F189" s="31">
        <v>12</v>
      </c>
      <c r="G189" s="33" t="s">
        <v>47</v>
      </c>
      <c r="H189" s="31" t="s">
        <v>20</v>
      </c>
      <c r="I189" s="39">
        <v>158400000</v>
      </c>
      <c r="J189" s="39">
        <v>158400000</v>
      </c>
      <c r="K189" s="18" t="s">
        <v>46</v>
      </c>
      <c r="L189" s="23" t="s">
        <v>19</v>
      </c>
      <c r="M189" s="14" t="s">
        <v>17</v>
      </c>
      <c r="N189" s="14" t="s">
        <v>18</v>
      </c>
      <c r="O189" s="15" t="s">
        <v>50</v>
      </c>
      <c r="P189" s="16" t="s">
        <v>283</v>
      </c>
      <c r="Q189" s="17" t="s">
        <v>51</v>
      </c>
    </row>
    <row r="190" spans="1:17" ht="90" x14ac:dyDescent="0.25">
      <c r="A190" s="14">
        <v>176</v>
      </c>
      <c r="B190" s="28">
        <v>80111600</v>
      </c>
      <c r="C190" s="36" t="s">
        <v>219</v>
      </c>
      <c r="D190" s="33" t="s">
        <v>21</v>
      </c>
      <c r="E190" s="33" t="s">
        <v>21</v>
      </c>
      <c r="F190" s="31">
        <v>12</v>
      </c>
      <c r="G190" s="33" t="s">
        <v>47</v>
      </c>
      <c r="H190" s="31" t="s">
        <v>20</v>
      </c>
      <c r="I190" s="39">
        <v>158400000</v>
      </c>
      <c r="J190" s="39">
        <v>158400000</v>
      </c>
      <c r="K190" s="18" t="s">
        <v>46</v>
      </c>
      <c r="L190" s="23" t="s">
        <v>19</v>
      </c>
      <c r="M190" s="14" t="s">
        <v>17</v>
      </c>
      <c r="N190" s="14" t="s">
        <v>18</v>
      </c>
      <c r="O190" s="15" t="s">
        <v>50</v>
      </c>
      <c r="P190" s="16" t="s">
        <v>283</v>
      </c>
      <c r="Q190" s="17" t="s">
        <v>51</v>
      </c>
    </row>
    <row r="191" spans="1:17" ht="45" x14ac:dyDescent="0.25">
      <c r="A191" s="14">
        <v>177</v>
      </c>
      <c r="B191" s="28">
        <v>80111600</v>
      </c>
      <c r="C191" s="36" t="s">
        <v>220</v>
      </c>
      <c r="D191" s="33" t="s">
        <v>21</v>
      </c>
      <c r="E191" s="33" t="s">
        <v>21</v>
      </c>
      <c r="F191" s="31">
        <v>12</v>
      </c>
      <c r="G191" s="33" t="s">
        <v>47</v>
      </c>
      <c r="H191" s="31" t="s">
        <v>20</v>
      </c>
      <c r="I191" s="39">
        <v>82626312</v>
      </c>
      <c r="J191" s="39">
        <v>82626312</v>
      </c>
      <c r="K191" s="18" t="s">
        <v>46</v>
      </c>
      <c r="L191" s="23" t="s">
        <v>19</v>
      </c>
      <c r="M191" s="14" t="s">
        <v>17</v>
      </c>
      <c r="N191" s="14" t="s">
        <v>18</v>
      </c>
      <c r="O191" s="15" t="s">
        <v>50</v>
      </c>
      <c r="P191" s="16" t="s">
        <v>283</v>
      </c>
      <c r="Q191" s="17" t="s">
        <v>51</v>
      </c>
    </row>
    <row r="192" spans="1:17" ht="45" x14ac:dyDescent="0.25">
      <c r="A192" s="14">
        <v>178</v>
      </c>
      <c r="B192" s="28">
        <v>80111600</v>
      </c>
      <c r="C192" s="36" t="s">
        <v>221</v>
      </c>
      <c r="D192" s="33" t="s">
        <v>21</v>
      </c>
      <c r="E192" s="33" t="s">
        <v>21</v>
      </c>
      <c r="F192" s="31">
        <v>12</v>
      </c>
      <c r="G192" s="33" t="s">
        <v>47</v>
      </c>
      <c r="H192" s="31" t="s">
        <v>20</v>
      </c>
      <c r="I192" s="39">
        <v>82626312</v>
      </c>
      <c r="J192" s="39">
        <v>82626312</v>
      </c>
      <c r="K192" s="18" t="s">
        <v>46</v>
      </c>
      <c r="L192" s="23" t="s">
        <v>19</v>
      </c>
      <c r="M192" s="14" t="s">
        <v>17</v>
      </c>
      <c r="N192" s="14" t="s">
        <v>18</v>
      </c>
      <c r="O192" s="15" t="s">
        <v>50</v>
      </c>
      <c r="P192" s="16" t="s">
        <v>283</v>
      </c>
      <c r="Q192" s="17" t="s">
        <v>51</v>
      </c>
    </row>
    <row r="193" spans="1:17" ht="75" x14ac:dyDescent="0.25">
      <c r="A193" s="14">
        <v>180</v>
      </c>
      <c r="B193" s="28">
        <v>80111600</v>
      </c>
      <c r="C193" s="36" t="s">
        <v>222</v>
      </c>
      <c r="D193" s="33" t="s">
        <v>21</v>
      </c>
      <c r="E193" s="33" t="s">
        <v>21</v>
      </c>
      <c r="F193" s="31">
        <v>12</v>
      </c>
      <c r="G193" s="33" t="s">
        <v>47</v>
      </c>
      <c r="H193" s="31" t="s">
        <v>20</v>
      </c>
      <c r="I193" s="39">
        <f>15384320*12</f>
        <v>184611840</v>
      </c>
      <c r="J193" s="39">
        <v>184611840</v>
      </c>
      <c r="K193" s="18" t="s">
        <v>46</v>
      </c>
      <c r="L193" s="23" t="s">
        <v>19</v>
      </c>
      <c r="M193" s="14" t="s">
        <v>17</v>
      </c>
      <c r="N193" s="14" t="s">
        <v>18</v>
      </c>
      <c r="O193" s="15" t="s">
        <v>50</v>
      </c>
      <c r="P193" s="16" t="s">
        <v>283</v>
      </c>
      <c r="Q193" s="17" t="s">
        <v>51</v>
      </c>
    </row>
    <row r="194" spans="1:17" ht="75" x14ac:dyDescent="0.25">
      <c r="A194" s="14">
        <v>181</v>
      </c>
      <c r="B194" s="28">
        <v>80111600</v>
      </c>
      <c r="C194" s="36" t="s">
        <v>223</v>
      </c>
      <c r="D194" s="33" t="s">
        <v>21</v>
      </c>
      <c r="E194" s="33" t="s">
        <v>21</v>
      </c>
      <c r="F194" s="31">
        <v>12</v>
      </c>
      <c r="G194" s="33" t="s">
        <v>47</v>
      </c>
      <c r="H194" s="31" t="s">
        <v>20</v>
      </c>
      <c r="I194" s="39">
        <v>155136000</v>
      </c>
      <c r="J194" s="39">
        <v>155136000</v>
      </c>
      <c r="K194" s="18" t="s">
        <v>46</v>
      </c>
      <c r="L194" s="23" t="s">
        <v>19</v>
      </c>
      <c r="M194" s="14" t="s">
        <v>17</v>
      </c>
      <c r="N194" s="14" t="s">
        <v>18</v>
      </c>
      <c r="O194" s="15" t="s">
        <v>50</v>
      </c>
      <c r="P194" s="16" t="s">
        <v>283</v>
      </c>
      <c r="Q194" s="17" t="s">
        <v>51</v>
      </c>
    </row>
    <row r="195" spans="1:17" ht="75" x14ac:dyDescent="0.25">
      <c r="A195" s="14">
        <v>182</v>
      </c>
      <c r="B195" s="28">
        <v>80111600</v>
      </c>
      <c r="C195" s="36" t="s">
        <v>224</v>
      </c>
      <c r="D195" s="33" t="s">
        <v>21</v>
      </c>
      <c r="E195" s="33" t="s">
        <v>21</v>
      </c>
      <c r="F195" s="31">
        <v>12</v>
      </c>
      <c r="G195" s="33" t="s">
        <v>47</v>
      </c>
      <c r="H195" s="31" t="s">
        <v>20</v>
      </c>
      <c r="I195" s="39">
        <v>155136000</v>
      </c>
      <c r="J195" s="39">
        <v>155136000</v>
      </c>
      <c r="K195" s="18" t="s">
        <v>46</v>
      </c>
      <c r="L195" s="23" t="s">
        <v>19</v>
      </c>
      <c r="M195" s="14" t="s">
        <v>17</v>
      </c>
      <c r="N195" s="14" t="s">
        <v>18</v>
      </c>
      <c r="O195" s="15" t="s">
        <v>50</v>
      </c>
      <c r="P195" s="16" t="s">
        <v>283</v>
      </c>
      <c r="Q195" s="17" t="s">
        <v>51</v>
      </c>
    </row>
    <row r="196" spans="1:17" ht="75" x14ac:dyDescent="0.25">
      <c r="A196" s="14">
        <v>183</v>
      </c>
      <c r="B196" s="28">
        <v>80111600</v>
      </c>
      <c r="C196" s="36" t="s">
        <v>225</v>
      </c>
      <c r="D196" s="33" t="s">
        <v>21</v>
      </c>
      <c r="E196" s="33" t="s">
        <v>21</v>
      </c>
      <c r="F196" s="31">
        <v>12</v>
      </c>
      <c r="G196" s="33" t="s">
        <v>47</v>
      </c>
      <c r="H196" s="31" t="s">
        <v>20</v>
      </c>
      <c r="I196" s="39">
        <v>155136000</v>
      </c>
      <c r="J196" s="39">
        <v>155136000</v>
      </c>
      <c r="K196" s="18" t="s">
        <v>46</v>
      </c>
      <c r="L196" s="23" t="s">
        <v>19</v>
      </c>
      <c r="M196" s="14" t="s">
        <v>17</v>
      </c>
      <c r="N196" s="14" t="s">
        <v>18</v>
      </c>
      <c r="O196" s="15" t="s">
        <v>50</v>
      </c>
      <c r="P196" s="16" t="s">
        <v>283</v>
      </c>
      <c r="Q196" s="17" t="s">
        <v>51</v>
      </c>
    </row>
    <row r="197" spans="1:17" ht="60" x14ac:dyDescent="0.25">
      <c r="A197" s="14">
        <v>184</v>
      </c>
      <c r="B197" s="28">
        <v>80111600</v>
      </c>
      <c r="C197" s="36" t="s">
        <v>226</v>
      </c>
      <c r="D197" s="33" t="s">
        <v>21</v>
      </c>
      <c r="E197" s="33" t="s">
        <v>21</v>
      </c>
      <c r="F197" s="31">
        <v>12</v>
      </c>
      <c r="G197" s="33" t="s">
        <v>47</v>
      </c>
      <c r="H197" s="31" t="s">
        <v>20</v>
      </c>
      <c r="I197" s="39">
        <v>686916000</v>
      </c>
      <c r="J197" s="39">
        <v>686916000</v>
      </c>
      <c r="K197" s="18" t="s">
        <v>46</v>
      </c>
      <c r="L197" s="23" t="s">
        <v>19</v>
      </c>
      <c r="M197" s="14" t="s">
        <v>17</v>
      </c>
      <c r="N197" s="14" t="s">
        <v>18</v>
      </c>
      <c r="O197" s="15" t="s">
        <v>50</v>
      </c>
      <c r="P197" s="16" t="s">
        <v>283</v>
      </c>
      <c r="Q197" s="17" t="s">
        <v>51</v>
      </c>
    </row>
    <row r="198" spans="1:17" ht="75" x14ac:dyDescent="0.25">
      <c r="A198" s="14">
        <v>185</v>
      </c>
      <c r="B198" s="28">
        <v>80111600</v>
      </c>
      <c r="C198" s="36" t="s">
        <v>227</v>
      </c>
      <c r="D198" s="33" t="s">
        <v>21</v>
      </c>
      <c r="E198" s="33" t="s">
        <v>21</v>
      </c>
      <c r="F198" s="31">
        <v>12</v>
      </c>
      <c r="G198" s="33" t="s">
        <v>47</v>
      </c>
      <c r="H198" s="31" t="s">
        <v>20</v>
      </c>
      <c r="I198" s="39">
        <v>86400000</v>
      </c>
      <c r="J198" s="39">
        <v>86400000</v>
      </c>
      <c r="K198" s="18" t="s">
        <v>46</v>
      </c>
      <c r="L198" s="23" t="s">
        <v>19</v>
      </c>
      <c r="M198" s="14" t="s">
        <v>17</v>
      </c>
      <c r="N198" s="14" t="s">
        <v>18</v>
      </c>
      <c r="O198" s="15" t="s">
        <v>50</v>
      </c>
      <c r="P198" s="16" t="s">
        <v>283</v>
      </c>
      <c r="Q198" s="17" t="s">
        <v>51</v>
      </c>
    </row>
    <row r="199" spans="1:17" ht="75" x14ac:dyDescent="0.25">
      <c r="A199" s="14">
        <v>186</v>
      </c>
      <c r="B199" s="28">
        <v>80111600</v>
      </c>
      <c r="C199" s="36" t="s">
        <v>228</v>
      </c>
      <c r="D199" s="33" t="s">
        <v>21</v>
      </c>
      <c r="E199" s="33" t="s">
        <v>21</v>
      </c>
      <c r="F199" s="31">
        <v>12</v>
      </c>
      <c r="G199" s="33" t="s">
        <v>47</v>
      </c>
      <c r="H199" s="31" t="s">
        <v>20</v>
      </c>
      <c r="I199" s="39">
        <v>86400000</v>
      </c>
      <c r="J199" s="39">
        <v>86400000</v>
      </c>
      <c r="K199" s="18" t="s">
        <v>46</v>
      </c>
      <c r="L199" s="23" t="s">
        <v>19</v>
      </c>
      <c r="M199" s="14" t="s">
        <v>17</v>
      </c>
      <c r="N199" s="14" t="s">
        <v>18</v>
      </c>
      <c r="O199" s="15" t="s">
        <v>50</v>
      </c>
      <c r="P199" s="16" t="s">
        <v>283</v>
      </c>
      <c r="Q199" s="17" t="s">
        <v>51</v>
      </c>
    </row>
    <row r="200" spans="1:17" ht="75" x14ac:dyDescent="0.25">
      <c r="A200" s="14">
        <v>187</v>
      </c>
      <c r="B200" s="28">
        <v>81112003</v>
      </c>
      <c r="C200" s="36" t="s">
        <v>229</v>
      </c>
      <c r="D200" s="33" t="s">
        <v>21</v>
      </c>
      <c r="E200" s="33" t="s">
        <v>21</v>
      </c>
      <c r="F200" s="31">
        <v>12</v>
      </c>
      <c r="G200" s="33" t="s">
        <v>47</v>
      </c>
      <c r="H200" s="31" t="s">
        <v>20</v>
      </c>
      <c r="I200" s="39">
        <v>86400000</v>
      </c>
      <c r="J200" s="39">
        <v>86400000</v>
      </c>
      <c r="K200" s="18" t="s">
        <v>46</v>
      </c>
      <c r="L200" s="23" t="s">
        <v>19</v>
      </c>
      <c r="M200" s="14" t="s">
        <v>17</v>
      </c>
      <c r="N200" s="14" t="s">
        <v>18</v>
      </c>
      <c r="O200" s="15" t="s">
        <v>50</v>
      </c>
      <c r="P200" s="16" t="s">
        <v>283</v>
      </c>
      <c r="Q200" s="17" t="s">
        <v>51</v>
      </c>
    </row>
    <row r="201" spans="1:17" ht="75" x14ac:dyDescent="0.25">
      <c r="A201" s="14">
        <v>188</v>
      </c>
      <c r="B201" s="28">
        <v>80111600</v>
      </c>
      <c r="C201" s="36" t="s">
        <v>230</v>
      </c>
      <c r="D201" s="33" t="s">
        <v>21</v>
      </c>
      <c r="E201" s="33" t="s">
        <v>21</v>
      </c>
      <c r="F201" s="31">
        <v>12</v>
      </c>
      <c r="G201" s="33" t="s">
        <v>47</v>
      </c>
      <c r="H201" s="31" t="s">
        <v>20</v>
      </c>
      <c r="I201" s="39">
        <v>86400000</v>
      </c>
      <c r="J201" s="39">
        <v>86400000</v>
      </c>
      <c r="K201" s="18" t="s">
        <v>46</v>
      </c>
      <c r="L201" s="23" t="s">
        <v>19</v>
      </c>
      <c r="M201" s="14" t="s">
        <v>17</v>
      </c>
      <c r="N201" s="14" t="s">
        <v>18</v>
      </c>
      <c r="O201" s="15" t="s">
        <v>50</v>
      </c>
      <c r="P201" s="16" t="s">
        <v>283</v>
      </c>
      <c r="Q201" s="17" t="s">
        <v>51</v>
      </c>
    </row>
    <row r="202" spans="1:17" ht="60" x14ac:dyDescent="0.25">
      <c r="A202" s="14">
        <v>190</v>
      </c>
      <c r="B202" s="28">
        <v>80111600</v>
      </c>
      <c r="C202" s="36" t="s">
        <v>231</v>
      </c>
      <c r="D202" s="33" t="s">
        <v>21</v>
      </c>
      <c r="E202" s="33" t="s">
        <v>21</v>
      </c>
      <c r="F202" s="31">
        <v>12</v>
      </c>
      <c r="G202" s="33" t="s">
        <v>47</v>
      </c>
      <c r="H202" s="31" t="s">
        <v>20</v>
      </c>
      <c r="I202" s="39">
        <v>155136000</v>
      </c>
      <c r="J202" s="39">
        <v>155136000</v>
      </c>
      <c r="K202" s="18" t="s">
        <v>46</v>
      </c>
      <c r="L202" s="23" t="s">
        <v>19</v>
      </c>
      <c r="M202" s="14" t="s">
        <v>17</v>
      </c>
      <c r="N202" s="14" t="s">
        <v>18</v>
      </c>
      <c r="O202" s="15" t="s">
        <v>50</v>
      </c>
      <c r="P202" s="16" t="s">
        <v>283</v>
      </c>
      <c r="Q202" s="17" t="s">
        <v>51</v>
      </c>
    </row>
    <row r="203" spans="1:17" ht="45" x14ac:dyDescent="0.25">
      <c r="A203" s="14">
        <v>192</v>
      </c>
      <c r="B203" s="28">
        <v>80111600</v>
      </c>
      <c r="C203" s="36" t="s">
        <v>232</v>
      </c>
      <c r="D203" s="33" t="s">
        <v>21</v>
      </c>
      <c r="E203" s="33" t="s">
        <v>21</v>
      </c>
      <c r="F203" s="31">
        <v>12</v>
      </c>
      <c r="G203" s="33" t="s">
        <v>47</v>
      </c>
      <c r="H203" s="31" t="s">
        <v>20</v>
      </c>
      <c r="I203" s="39">
        <v>62462172</v>
      </c>
      <c r="J203" s="39">
        <v>62462172</v>
      </c>
      <c r="K203" s="18" t="s">
        <v>46</v>
      </c>
      <c r="L203" s="23" t="s">
        <v>19</v>
      </c>
      <c r="M203" s="14" t="s">
        <v>17</v>
      </c>
      <c r="N203" s="14" t="s">
        <v>18</v>
      </c>
      <c r="O203" s="15" t="s">
        <v>50</v>
      </c>
      <c r="P203" s="16" t="s">
        <v>283</v>
      </c>
      <c r="Q203" s="17" t="s">
        <v>51</v>
      </c>
    </row>
    <row r="204" spans="1:17" ht="45" x14ac:dyDescent="0.25">
      <c r="A204" s="14">
        <v>193</v>
      </c>
      <c r="B204" s="28">
        <v>80111600</v>
      </c>
      <c r="C204" s="36" t="s">
        <v>233</v>
      </c>
      <c r="D204" s="33" t="s">
        <v>21</v>
      </c>
      <c r="E204" s="33" t="s">
        <v>21</v>
      </c>
      <c r="F204" s="31">
        <v>12</v>
      </c>
      <c r="G204" s="33" t="s">
        <v>47</v>
      </c>
      <c r="H204" s="31" t="s">
        <v>20</v>
      </c>
      <c r="I204" s="39">
        <v>62462172</v>
      </c>
      <c r="J204" s="39">
        <v>62462172</v>
      </c>
      <c r="K204" s="18" t="s">
        <v>46</v>
      </c>
      <c r="L204" s="23" t="s">
        <v>19</v>
      </c>
      <c r="M204" s="14" t="s">
        <v>17</v>
      </c>
      <c r="N204" s="14" t="s">
        <v>18</v>
      </c>
      <c r="O204" s="15" t="s">
        <v>50</v>
      </c>
      <c r="P204" s="16" t="s">
        <v>283</v>
      </c>
      <c r="Q204" s="17" t="s">
        <v>51</v>
      </c>
    </row>
    <row r="205" spans="1:17" ht="45" x14ac:dyDescent="0.25">
      <c r="A205" s="14">
        <v>194</v>
      </c>
      <c r="B205" s="28">
        <v>80111600</v>
      </c>
      <c r="C205" s="36" t="s">
        <v>234</v>
      </c>
      <c r="D205" s="33" t="s">
        <v>21</v>
      </c>
      <c r="E205" s="33" t="s">
        <v>21</v>
      </c>
      <c r="F205" s="31">
        <v>12</v>
      </c>
      <c r="G205" s="33" t="s">
        <v>47</v>
      </c>
      <c r="H205" s="31" t="s">
        <v>20</v>
      </c>
      <c r="I205" s="39">
        <v>20000000</v>
      </c>
      <c r="J205" s="39">
        <v>20000000</v>
      </c>
      <c r="K205" s="18" t="s">
        <v>46</v>
      </c>
      <c r="L205" s="23" t="s">
        <v>19</v>
      </c>
      <c r="M205" s="14" t="s">
        <v>17</v>
      </c>
      <c r="N205" s="14" t="s">
        <v>18</v>
      </c>
      <c r="O205" s="15" t="s">
        <v>50</v>
      </c>
      <c r="P205" s="16" t="s">
        <v>283</v>
      </c>
      <c r="Q205" s="17" t="s">
        <v>51</v>
      </c>
    </row>
    <row r="206" spans="1:17" ht="90" x14ac:dyDescent="0.25">
      <c r="A206" s="14">
        <v>195</v>
      </c>
      <c r="B206" s="28">
        <v>80111600</v>
      </c>
      <c r="C206" s="36" t="s">
        <v>235</v>
      </c>
      <c r="D206" s="33" t="s">
        <v>21</v>
      </c>
      <c r="E206" s="33" t="s">
        <v>21</v>
      </c>
      <c r="F206" s="31">
        <v>12</v>
      </c>
      <c r="G206" s="33" t="s">
        <v>47</v>
      </c>
      <c r="H206" s="31" t="s">
        <v>20</v>
      </c>
      <c r="I206" s="39">
        <v>47000000</v>
      </c>
      <c r="J206" s="39">
        <v>47000000</v>
      </c>
      <c r="K206" s="18" t="s">
        <v>46</v>
      </c>
      <c r="L206" s="23" t="s">
        <v>19</v>
      </c>
      <c r="M206" s="14" t="s">
        <v>17</v>
      </c>
      <c r="N206" s="14" t="s">
        <v>18</v>
      </c>
      <c r="O206" s="15" t="s">
        <v>50</v>
      </c>
      <c r="P206" s="16" t="s">
        <v>283</v>
      </c>
      <c r="Q206" s="17" t="s">
        <v>51</v>
      </c>
    </row>
    <row r="207" spans="1:17" ht="60" x14ac:dyDescent="0.25">
      <c r="A207" s="14">
        <v>198</v>
      </c>
      <c r="B207" s="28">
        <v>80111600</v>
      </c>
      <c r="C207" s="36" t="s">
        <v>236</v>
      </c>
      <c r="D207" s="33" t="s">
        <v>21</v>
      </c>
      <c r="E207" s="33" t="s">
        <v>21</v>
      </c>
      <c r="F207" s="31">
        <v>12</v>
      </c>
      <c r="G207" s="33" t="s">
        <v>47</v>
      </c>
      <c r="H207" s="31" t="s">
        <v>20</v>
      </c>
      <c r="I207" s="39">
        <v>155136000</v>
      </c>
      <c r="J207" s="39">
        <v>155136000</v>
      </c>
      <c r="K207" s="18" t="s">
        <v>46</v>
      </c>
      <c r="L207" s="23" t="s">
        <v>19</v>
      </c>
      <c r="M207" s="14" t="s">
        <v>17</v>
      </c>
      <c r="N207" s="14" t="s">
        <v>18</v>
      </c>
      <c r="O207" s="15" t="s">
        <v>50</v>
      </c>
      <c r="P207" s="16" t="s">
        <v>283</v>
      </c>
      <c r="Q207" s="17" t="s">
        <v>51</v>
      </c>
    </row>
    <row r="208" spans="1:17" ht="45" x14ac:dyDescent="0.25">
      <c r="A208" s="14">
        <v>199</v>
      </c>
      <c r="B208" s="28">
        <v>80111600</v>
      </c>
      <c r="C208" s="36" t="s">
        <v>237</v>
      </c>
      <c r="D208" s="33" t="s">
        <v>21</v>
      </c>
      <c r="E208" s="33" t="s">
        <v>21</v>
      </c>
      <c r="F208" s="31">
        <v>11.5</v>
      </c>
      <c r="G208" s="33" t="s">
        <v>47</v>
      </c>
      <c r="H208" s="31" t="s">
        <v>20</v>
      </c>
      <c r="I208" s="39">
        <v>138000000</v>
      </c>
      <c r="J208" s="39">
        <v>138000000</v>
      </c>
      <c r="K208" s="18" t="s">
        <v>46</v>
      </c>
      <c r="L208" s="23" t="s">
        <v>19</v>
      </c>
      <c r="M208" s="14" t="s">
        <v>17</v>
      </c>
      <c r="N208" s="14" t="s">
        <v>18</v>
      </c>
      <c r="O208" s="15" t="s">
        <v>50</v>
      </c>
      <c r="P208" s="16" t="s">
        <v>283</v>
      </c>
      <c r="Q208" s="17" t="s">
        <v>51</v>
      </c>
    </row>
    <row r="209" spans="1:17" ht="45" x14ac:dyDescent="0.25">
      <c r="A209" s="14">
        <v>200</v>
      </c>
      <c r="B209" s="28">
        <v>80111600</v>
      </c>
      <c r="C209" s="36" t="s">
        <v>238</v>
      </c>
      <c r="D209" s="33" t="s">
        <v>21</v>
      </c>
      <c r="E209" s="33" t="s">
        <v>21</v>
      </c>
      <c r="F209" s="31">
        <v>11.5</v>
      </c>
      <c r="G209" s="33" t="s">
        <v>47</v>
      </c>
      <c r="H209" s="31" t="s">
        <v>20</v>
      </c>
      <c r="I209" s="39">
        <v>126500000</v>
      </c>
      <c r="J209" s="39">
        <v>126500000</v>
      </c>
      <c r="K209" s="18" t="s">
        <v>46</v>
      </c>
      <c r="L209" s="23" t="s">
        <v>19</v>
      </c>
      <c r="M209" s="14" t="s">
        <v>17</v>
      </c>
      <c r="N209" s="14" t="s">
        <v>18</v>
      </c>
      <c r="O209" s="15" t="s">
        <v>50</v>
      </c>
      <c r="P209" s="16" t="s">
        <v>283</v>
      </c>
      <c r="Q209" s="17" t="s">
        <v>51</v>
      </c>
    </row>
    <row r="210" spans="1:17" ht="45" x14ac:dyDescent="0.25">
      <c r="A210" s="14">
        <v>201</v>
      </c>
      <c r="B210" s="28">
        <v>80111600</v>
      </c>
      <c r="C210" s="36" t="s">
        <v>239</v>
      </c>
      <c r="D210" s="33" t="s">
        <v>21</v>
      </c>
      <c r="E210" s="33" t="s">
        <v>21</v>
      </c>
      <c r="F210" s="31">
        <v>11.5</v>
      </c>
      <c r="G210" s="33" t="s">
        <v>47</v>
      </c>
      <c r="H210" s="31" t="s">
        <v>20</v>
      </c>
      <c r="I210" s="39">
        <v>126500000</v>
      </c>
      <c r="J210" s="39">
        <v>126500000</v>
      </c>
      <c r="K210" s="18" t="s">
        <v>46</v>
      </c>
      <c r="L210" s="23" t="s">
        <v>19</v>
      </c>
      <c r="M210" s="14" t="s">
        <v>17</v>
      </c>
      <c r="N210" s="14" t="s">
        <v>18</v>
      </c>
      <c r="O210" s="15" t="s">
        <v>50</v>
      </c>
      <c r="P210" s="16" t="s">
        <v>283</v>
      </c>
      <c r="Q210" s="17" t="s">
        <v>51</v>
      </c>
    </row>
    <row r="211" spans="1:17" ht="45" x14ac:dyDescent="0.25">
      <c r="A211" s="14">
        <v>202</v>
      </c>
      <c r="B211" s="28">
        <v>80111600</v>
      </c>
      <c r="C211" s="36" t="s">
        <v>240</v>
      </c>
      <c r="D211" s="33" t="s">
        <v>21</v>
      </c>
      <c r="E211" s="33" t="s">
        <v>21</v>
      </c>
      <c r="F211" s="31">
        <v>11.5</v>
      </c>
      <c r="G211" s="33" t="s">
        <v>47</v>
      </c>
      <c r="H211" s="31" t="s">
        <v>20</v>
      </c>
      <c r="I211" s="39">
        <v>126500000</v>
      </c>
      <c r="J211" s="39">
        <v>126500000</v>
      </c>
      <c r="K211" s="18" t="s">
        <v>46</v>
      </c>
      <c r="L211" s="23" t="s">
        <v>19</v>
      </c>
      <c r="M211" s="14" t="s">
        <v>17</v>
      </c>
      <c r="N211" s="14" t="s">
        <v>18</v>
      </c>
      <c r="O211" s="15" t="s">
        <v>50</v>
      </c>
      <c r="P211" s="16" t="s">
        <v>283</v>
      </c>
      <c r="Q211" s="17" t="s">
        <v>51</v>
      </c>
    </row>
    <row r="212" spans="1:17" ht="45" x14ac:dyDescent="0.25">
      <c r="A212" s="14">
        <v>203</v>
      </c>
      <c r="B212" s="28">
        <v>80111600</v>
      </c>
      <c r="C212" s="36" t="s">
        <v>241</v>
      </c>
      <c r="D212" s="33" t="s">
        <v>21</v>
      </c>
      <c r="E212" s="33" t="s">
        <v>21</v>
      </c>
      <c r="F212" s="31">
        <v>11.5</v>
      </c>
      <c r="G212" s="33" t="s">
        <v>47</v>
      </c>
      <c r="H212" s="31" t="s">
        <v>20</v>
      </c>
      <c r="I212" s="39">
        <v>126500000</v>
      </c>
      <c r="J212" s="39">
        <v>126500000</v>
      </c>
      <c r="K212" s="18" t="s">
        <v>46</v>
      </c>
      <c r="L212" s="23" t="s">
        <v>19</v>
      </c>
      <c r="M212" s="14" t="s">
        <v>17</v>
      </c>
      <c r="N212" s="14" t="s">
        <v>18</v>
      </c>
      <c r="O212" s="15" t="s">
        <v>50</v>
      </c>
      <c r="P212" s="16" t="s">
        <v>283</v>
      </c>
      <c r="Q212" s="17" t="s">
        <v>51</v>
      </c>
    </row>
    <row r="213" spans="1:17" ht="45" x14ac:dyDescent="0.25">
      <c r="A213" s="14">
        <v>204</v>
      </c>
      <c r="B213" s="28">
        <v>80111600</v>
      </c>
      <c r="C213" s="36" t="s">
        <v>417</v>
      </c>
      <c r="D213" s="33" t="s">
        <v>22</v>
      </c>
      <c r="E213" s="33" t="s">
        <v>22</v>
      </c>
      <c r="F213" s="31">
        <v>10.5</v>
      </c>
      <c r="G213" s="33" t="s">
        <v>47</v>
      </c>
      <c r="H213" s="31" t="s">
        <v>20</v>
      </c>
      <c r="I213" s="39">
        <v>126500000</v>
      </c>
      <c r="J213" s="39">
        <v>126500000</v>
      </c>
      <c r="K213" s="18" t="s">
        <v>46</v>
      </c>
      <c r="L213" s="23" t="s">
        <v>19</v>
      </c>
      <c r="M213" s="14" t="s">
        <v>17</v>
      </c>
      <c r="N213" s="14" t="s">
        <v>18</v>
      </c>
      <c r="O213" s="15" t="s">
        <v>50</v>
      </c>
      <c r="P213" s="16" t="s">
        <v>283</v>
      </c>
      <c r="Q213" s="17" t="s">
        <v>51</v>
      </c>
    </row>
    <row r="214" spans="1:17" ht="45" x14ac:dyDescent="0.25">
      <c r="A214" s="14">
        <v>205</v>
      </c>
      <c r="B214" s="28">
        <v>80111600</v>
      </c>
      <c r="C214" s="36" t="s">
        <v>242</v>
      </c>
      <c r="D214" s="33" t="s">
        <v>21</v>
      </c>
      <c r="E214" s="33" t="s">
        <v>21</v>
      </c>
      <c r="F214" s="31">
        <v>11.5</v>
      </c>
      <c r="G214" s="33" t="s">
        <v>47</v>
      </c>
      <c r="H214" s="31" t="s">
        <v>20</v>
      </c>
      <c r="I214" s="39">
        <v>59859582</v>
      </c>
      <c r="J214" s="39">
        <v>59859582</v>
      </c>
      <c r="K214" s="18" t="s">
        <v>46</v>
      </c>
      <c r="L214" s="23" t="s">
        <v>19</v>
      </c>
      <c r="M214" s="14" t="s">
        <v>17</v>
      </c>
      <c r="N214" s="14" t="s">
        <v>18</v>
      </c>
      <c r="O214" s="15" t="s">
        <v>50</v>
      </c>
      <c r="P214" s="16" t="s">
        <v>283</v>
      </c>
      <c r="Q214" s="17" t="s">
        <v>51</v>
      </c>
    </row>
    <row r="215" spans="1:17" ht="45" x14ac:dyDescent="0.25">
      <c r="A215" s="14">
        <v>206</v>
      </c>
      <c r="B215" s="28">
        <v>80111600</v>
      </c>
      <c r="C215" s="36" t="s">
        <v>243</v>
      </c>
      <c r="D215" s="33" t="s">
        <v>21</v>
      </c>
      <c r="E215" s="33" t="s">
        <v>21</v>
      </c>
      <c r="F215" s="31">
        <v>11.5</v>
      </c>
      <c r="G215" s="33" t="s">
        <v>47</v>
      </c>
      <c r="H215" s="18" t="s">
        <v>43</v>
      </c>
      <c r="I215" s="39">
        <v>148678566</v>
      </c>
      <c r="J215" s="39">
        <v>148678566</v>
      </c>
      <c r="K215" s="18" t="s">
        <v>46</v>
      </c>
      <c r="L215" s="23" t="s">
        <v>19</v>
      </c>
      <c r="M215" s="14" t="s">
        <v>17</v>
      </c>
      <c r="N215" s="14" t="s">
        <v>18</v>
      </c>
      <c r="O215" s="15" t="s">
        <v>50</v>
      </c>
      <c r="P215" s="16" t="s">
        <v>283</v>
      </c>
      <c r="Q215" s="17" t="s">
        <v>51</v>
      </c>
    </row>
    <row r="216" spans="1:17" ht="45" x14ac:dyDescent="0.25">
      <c r="A216" s="14">
        <v>207</v>
      </c>
      <c r="B216" s="28">
        <v>80111600</v>
      </c>
      <c r="C216" s="36" t="s">
        <v>244</v>
      </c>
      <c r="D216" s="33" t="s">
        <v>21</v>
      </c>
      <c r="E216" s="33" t="s">
        <v>21</v>
      </c>
      <c r="F216" s="31">
        <v>11.5</v>
      </c>
      <c r="G216" s="33" t="s">
        <v>47</v>
      </c>
      <c r="H216" s="18" t="s">
        <v>43</v>
      </c>
      <c r="I216" s="39">
        <f>12928571*11.5</f>
        <v>148678566.5</v>
      </c>
      <c r="J216" s="39">
        <v>148678566.5</v>
      </c>
      <c r="K216" s="18" t="s">
        <v>46</v>
      </c>
      <c r="L216" s="23" t="s">
        <v>19</v>
      </c>
      <c r="M216" s="14" t="s">
        <v>17</v>
      </c>
      <c r="N216" s="14" t="s">
        <v>18</v>
      </c>
      <c r="O216" s="15" t="s">
        <v>50</v>
      </c>
      <c r="P216" s="16" t="s">
        <v>283</v>
      </c>
      <c r="Q216" s="17" t="s">
        <v>51</v>
      </c>
    </row>
    <row r="217" spans="1:17" ht="45" x14ac:dyDescent="0.25">
      <c r="A217" s="14">
        <v>208</v>
      </c>
      <c r="B217" s="28">
        <v>80111600</v>
      </c>
      <c r="C217" s="36" t="s">
        <v>245</v>
      </c>
      <c r="D217" s="33" t="s">
        <v>21</v>
      </c>
      <c r="E217" s="33" t="s">
        <v>21</v>
      </c>
      <c r="F217" s="31">
        <v>11.5</v>
      </c>
      <c r="G217" s="33" t="s">
        <v>47</v>
      </c>
      <c r="H217" s="18" t="s">
        <v>43</v>
      </c>
      <c r="I217" s="39">
        <v>101080653</v>
      </c>
      <c r="J217" s="39">
        <v>101080653</v>
      </c>
      <c r="K217" s="18" t="s">
        <v>46</v>
      </c>
      <c r="L217" s="23" t="s">
        <v>19</v>
      </c>
      <c r="M217" s="14" t="s">
        <v>17</v>
      </c>
      <c r="N217" s="14" t="s">
        <v>18</v>
      </c>
      <c r="O217" s="15" t="s">
        <v>50</v>
      </c>
      <c r="P217" s="16" t="s">
        <v>283</v>
      </c>
      <c r="Q217" s="17" t="s">
        <v>51</v>
      </c>
    </row>
    <row r="218" spans="1:17" ht="60" x14ac:dyDescent="0.25">
      <c r="A218" s="14">
        <v>209</v>
      </c>
      <c r="B218" s="28">
        <v>80111600</v>
      </c>
      <c r="C218" s="36" t="s">
        <v>514</v>
      </c>
      <c r="D218" s="33" t="s">
        <v>411</v>
      </c>
      <c r="E218" s="33" t="s">
        <v>411</v>
      </c>
      <c r="F218" s="31">
        <v>9</v>
      </c>
      <c r="G218" s="33" t="s">
        <v>47</v>
      </c>
      <c r="H218" s="18" t="s">
        <v>43</v>
      </c>
      <c r="I218" s="39">
        <v>99000000</v>
      </c>
      <c r="J218" s="39">
        <v>99000000</v>
      </c>
      <c r="K218" s="18" t="s">
        <v>46</v>
      </c>
      <c r="L218" s="23" t="s">
        <v>19</v>
      </c>
      <c r="M218" s="14" t="s">
        <v>17</v>
      </c>
      <c r="N218" s="14" t="s">
        <v>18</v>
      </c>
      <c r="O218" s="15" t="s">
        <v>50</v>
      </c>
      <c r="P218" s="16" t="s">
        <v>283</v>
      </c>
      <c r="Q218" s="17" t="s">
        <v>51</v>
      </c>
    </row>
    <row r="219" spans="1:17" ht="45" x14ac:dyDescent="0.25">
      <c r="A219" s="14">
        <v>210</v>
      </c>
      <c r="B219" s="28">
        <v>80111600</v>
      </c>
      <c r="C219" s="36" t="s">
        <v>246</v>
      </c>
      <c r="D219" s="33" t="s">
        <v>21</v>
      </c>
      <c r="E219" s="33" t="s">
        <v>21</v>
      </c>
      <c r="F219" s="31">
        <v>11.5</v>
      </c>
      <c r="G219" s="33" t="s">
        <v>47</v>
      </c>
      <c r="H219" s="18" t="s">
        <v>43</v>
      </c>
      <c r="I219" s="39">
        <v>126500000</v>
      </c>
      <c r="J219" s="39">
        <v>126500000</v>
      </c>
      <c r="K219" s="18" t="s">
        <v>46</v>
      </c>
      <c r="L219" s="23" t="s">
        <v>19</v>
      </c>
      <c r="M219" s="14" t="s">
        <v>17</v>
      </c>
      <c r="N219" s="14" t="s">
        <v>18</v>
      </c>
      <c r="O219" s="15" t="s">
        <v>50</v>
      </c>
      <c r="P219" s="16" t="s">
        <v>283</v>
      </c>
      <c r="Q219" s="17" t="s">
        <v>51</v>
      </c>
    </row>
    <row r="220" spans="1:17" ht="45" x14ac:dyDescent="0.25">
      <c r="A220" s="14">
        <v>211</v>
      </c>
      <c r="B220" s="28">
        <v>80111600</v>
      </c>
      <c r="C220" s="36" t="s">
        <v>247</v>
      </c>
      <c r="D220" s="33" t="s">
        <v>21</v>
      </c>
      <c r="E220" s="33" t="s">
        <v>21</v>
      </c>
      <c r="F220" s="31">
        <v>11.5</v>
      </c>
      <c r="G220" s="33" t="s">
        <v>47</v>
      </c>
      <c r="H220" s="18" t="s">
        <v>43</v>
      </c>
      <c r="I220" s="39">
        <v>126500000</v>
      </c>
      <c r="J220" s="39">
        <v>126500000</v>
      </c>
      <c r="K220" s="18" t="s">
        <v>46</v>
      </c>
      <c r="L220" s="23" t="s">
        <v>19</v>
      </c>
      <c r="M220" s="14" t="s">
        <v>17</v>
      </c>
      <c r="N220" s="14" t="s">
        <v>18</v>
      </c>
      <c r="O220" s="15" t="s">
        <v>50</v>
      </c>
      <c r="P220" s="16" t="s">
        <v>283</v>
      </c>
      <c r="Q220" s="17" t="s">
        <v>51</v>
      </c>
    </row>
    <row r="221" spans="1:17" ht="45" x14ac:dyDescent="0.25">
      <c r="A221" s="14">
        <v>212</v>
      </c>
      <c r="B221" s="28">
        <v>80111600</v>
      </c>
      <c r="C221" s="36" t="s">
        <v>248</v>
      </c>
      <c r="D221" s="33" t="s">
        <v>21</v>
      </c>
      <c r="E221" s="33" t="s">
        <v>21</v>
      </c>
      <c r="F221" s="31">
        <v>11.5</v>
      </c>
      <c r="G221" s="33" t="s">
        <v>47</v>
      </c>
      <c r="H221" s="31" t="s">
        <v>20</v>
      </c>
      <c r="I221" s="39">
        <v>767396909</v>
      </c>
      <c r="J221" s="39">
        <v>767396909</v>
      </c>
      <c r="K221" s="18" t="s">
        <v>46</v>
      </c>
      <c r="L221" s="23" t="s">
        <v>19</v>
      </c>
      <c r="M221" s="14" t="s">
        <v>17</v>
      </c>
      <c r="N221" s="14" t="s">
        <v>18</v>
      </c>
      <c r="O221" s="15" t="s">
        <v>50</v>
      </c>
      <c r="P221" s="16" t="s">
        <v>283</v>
      </c>
      <c r="Q221" s="17" t="s">
        <v>51</v>
      </c>
    </row>
    <row r="222" spans="1:17" ht="45" x14ac:dyDescent="0.25">
      <c r="A222" s="14">
        <v>213</v>
      </c>
      <c r="B222" s="28">
        <v>80111600</v>
      </c>
      <c r="C222" s="15" t="s">
        <v>249</v>
      </c>
      <c r="D222" s="33" t="s">
        <v>21</v>
      </c>
      <c r="E222" s="33" t="s">
        <v>21</v>
      </c>
      <c r="F222" s="21">
        <v>11</v>
      </c>
      <c r="G222" s="33" t="s">
        <v>47</v>
      </c>
      <c r="H222" s="31" t="s">
        <v>20</v>
      </c>
      <c r="I222" s="39">
        <v>113092353</v>
      </c>
      <c r="J222" s="39">
        <f>I222</f>
        <v>113092353</v>
      </c>
      <c r="K222" s="18" t="s">
        <v>46</v>
      </c>
      <c r="L222" s="23" t="s">
        <v>19</v>
      </c>
      <c r="M222" s="14" t="s">
        <v>17</v>
      </c>
      <c r="N222" s="14" t="s">
        <v>18</v>
      </c>
      <c r="O222" s="15" t="s">
        <v>50</v>
      </c>
      <c r="P222" s="16" t="s">
        <v>283</v>
      </c>
      <c r="Q222" s="17" t="s">
        <v>51</v>
      </c>
    </row>
    <row r="223" spans="1:17" ht="45" x14ac:dyDescent="0.25">
      <c r="A223" s="14">
        <v>214</v>
      </c>
      <c r="B223" s="28">
        <v>80111600</v>
      </c>
      <c r="C223" s="15" t="s">
        <v>250</v>
      </c>
      <c r="D223" s="33" t="s">
        <v>21</v>
      </c>
      <c r="E223" s="33" t="s">
        <v>21</v>
      </c>
      <c r="F223" s="21">
        <v>11</v>
      </c>
      <c r="G223" s="33" t="s">
        <v>47</v>
      </c>
      <c r="H223" s="31" t="s">
        <v>20</v>
      </c>
      <c r="I223" s="39">
        <v>113092353</v>
      </c>
      <c r="J223" s="39">
        <f t="shared" ref="J223:J228" si="2">I223</f>
        <v>113092353</v>
      </c>
      <c r="K223" s="18" t="s">
        <v>46</v>
      </c>
      <c r="L223" s="23" t="s">
        <v>19</v>
      </c>
      <c r="M223" s="14" t="s">
        <v>17</v>
      </c>
      <c r="N223" s="14" t="s">
        <v>18</v>
      </c>
      <c r="O223" s="15" t="s">
        <v>50</v>
      </c>
      <c r="P223" s="16" t="s">
        <v>283</v>
      </c>
      <c r="Q223" s="17" t="s">
        <v>51</v>
      </c>
    </row>
    <row r="224" spans="1:17" ht="45" x14ac:dyDescent="0.25">
      <c r="A224" s="14">
        <v>215</v>
      </c>
      <c r="B224" s="28">
        <v>80111600</v>
      </c>
      <c r="C224" s="15" t="s">
        <v>251</v>
      </c>
      <c r="D224" s="33" t="s">
        <v>21</v>
      </c>
      <c r="E224" s="33" t="s">
        <v>21</v>
      </c>
      <c r="F224" s="21">
        <v>11</v>
      </c>
      <c r="G224" s="33" t="s">
        <v>47</v>
      </c>
      <c r="H224" s="31" t="s">
        <v>20</v>
      </c>
      <c r="I224" s="39">
        <v>142214281</v>
      </c>
      <c r="J224" s="39">
        <f t="shared" si="2"/>
        <v>142214281</v>
      </c>
      <c r="K224" s="18" t="s">
        <v>46</v>
      </c>
      <c r="L224" s="23" t="s">
        <v>19</v>
      </c>
      <c r="M224" s="14" t="s">
        <v>17</v>
      </c>
      <c r="N224" s="14" t="s">
        <v>18</v>
      </c>
      <c r="O224" s="15" t="s">
        <v>50</v>
      </c>
      <c r="P224" s="16" t="s">
        <v>283</v>
      </c>
      <c r="Q224" s="17" t="s">
        <v>51</v>
      </c>
    </row>
    <row r="225" spans="1:17" ht="45" x14ac:dyDescent="0.25">
      <c r="A225" s="14">
        <v>216</v>
      </c>
      <c r="B225" s="28">
        <v>80111600</v>
      </c>
      <c r="C225" s="15" t="s">
        <v>252</v>
      </c>
      <c r="D225" s="33" t="s">
        <v>21</v>
      </c>
      <c r="E225" s="33" t="s">
        <v>21</v>
      </c>
      <c r="F225" s="21">
        <v>11</v>
      </c>
      <c r="G225" s="33" t="s">
        <v>47</v>
      </c>
      <c r="H225" s="31" t="s">
        <v>20</v>
      </c>
      <c r="I225" s="39">
        <v>57256991</v>
      </c>
      <c r="J225" s="39">
        <f t="shared" si="2"/>
        <v>57256991</v>
      </c>
      <c r="K225" s="18" t="s">
        <v>46</v>
      </c>
      <c r="L225" s="23" t="s">
        <v>19</v>
      </c>
      <c r="M225" s="14" t="s">
        <v>17</v>
      </c>
      <c r="N225" s="14" t="s">
        <v>18</v>
      </c>
      <c r="O225" s="15" t="s">
        <v>50</v>
      </c>
      <c r="P225" s="16" t="s">
        <v>283</v>
      </c>
      <c r="Q225" s="17" t="s">
        <v>51</v>
      </c>
    </row>
    <row r="226" spans="1:17" ht="45" x14ac:dyDescent="0.25">
      <c r="A226" s="14">
        <v>217</v>
      </c>
      <c r="B226" s="28">
        <v>80111600</v>
      </c>
      <c r="C226" s="15" t="s">
        <v>253</v>
      </c>
      <c r="D226" s="33" t="s">
        <v>21</v>
      </c>
      <c r="E226" s="33" t="s">
        <v>21</v>
      </c>
      <c r="F226" s="21">
        <v>10</v>
      </c>
      <c r="G226" s="33" t="s">
        <v>47</v>
      </c>
      <c r="H226" s="31" t="s">
        <v>20</v>
      </c>
      <c r="I226" s="39">
        <v>52051810</v>
      </c>
      <c r="J226" s="39">
        <f t="shared" si="2"/>
        <v>52051810</v>
      </c>
      <c r="K226" s="18" t="s">
        <v>46</v>
      </c>
      <c r="L226" s="23" t="s">
        <v>19</v>
      </c>
      <c r="M226" s="14" t="s">
        <v>17</v>
      </c>
      <c r="N226" s="14" t="s">
        <v>18</v>
      </c>
      <c r="O226" s="15" t="s">
        <v>50</v>
      </c>
      <c r="P226" s="16" t="s">
        <v>283</v>
      </c>
      <c r="Q226" s="17" t="s">
        <v>51</v>
      </c>
    </row>
    <row r="227" spans="1:17" ht="45" x14ac:dyDescent="0.25">
      <c r="A227" s="14">
        <v>218</v>
      </c>
      <c r="B227" s="28">
        <v>80111600</v>
      </c>
      <c r="C227" s="15" t="s">
        <v>254</v>
      </c>
      <c r="D227" s="33" t="s">
        <v>21</v>
      </c>
      <c r="E227" s="33" t="s">
        <v>21</v>
      </c>
      <c r="F227" s="21">
        <v>10</v>
      </c>
      <c r="G227" s="33" t="s">
        <v>47</v>
      </c>
      <c r="H227" s="31" t="s">
        <v>20</v>
      </c>
      <c r="I227" s="39">
        <v>52051810</v>
      </c>
      <c r="J227" s="39">
        <f t="shared" si="2"/>
        <v>52051810</v>
      </c>
      <c r="K227" s="18" t="s">
        <v>46</v>
      </c>
      <c r="L227" s="23" t="s">
        <v>19</v>
      </c>
      <c r="M227" s="14" t="s">
        <v>17</v>
      </c>
      <c r="N227" s="14" t="s">
        <v>18</v>
      </c>
      <c r="O227" s="15" t="s">
        <v>50</v>
      </c>
      <c r="P227" s="16" t="s">
        <v>283</v>
      </c>
      <c r="Q227" s="17" t="s">
        <v>51</v>
      </c>
    </row>
    <row r="228" spans="1:17" ht="45" x14ac:dyDescent="0.25">
      <c r="A228" s="14">
        <v>219</v>
      </c>
      <c r="B228" s="28">
        <v>80111600</v>
      </c>
      <c r="C228" s="15" t="s">
        <v>255</v>
      </c>
      <c r="D228" s="33" t="s">
        <v>21</v>
      </c>
      <c r="E228" s="33" t="s">
        <v>21</v>
      </c>
      <c r="F228" s="21">
        <v>10</v>
      </c>
      <c r="G228" s="33" t="s">
        <v>47</v>
      </c>
      <c r="H228" s="31" t="s">
        <v>20</v>
      </c>
      <c r="I228" s="39">
        <v>52051810</v>
      </c>
      <c r="J228" s="39">
        <f t="shared" si="2"/>
        <v>52051810</v>
      </c>
      <c r="K228" s="18" t="s">
        <v>46</v>
      </c>
      <c r="L228" s="23" t="s">
        <v>19</v>
      </c>
      <c r="M228" s="14" t="s">
        <v>17</v>
      </c>
      <c r="N228" s="14" t="s">
        <v>18</v>
      </c>
      <c r="O228" s="15" t="s">
        <v>50</v>
      </c>
      <c r="P228" s="16" t="s">
        <v>283</v>
      </c>
      <c r="Q228" s="17" t="s">
        <v>51</v>
      </c>
    </row>
    <row r="229" spans="1:17" ht="45" x14ac:dyDescent="0.25">
      <c r="A229" s="14">
        <v>220</v>
      </c>
      <c r="B229" s="20">
        <v>80111600</v>
      </c>
      <c r="C229" s="36" t="s">
        <v>256</v>
      </c>
      <c r="D229" s="33" t="s">
        <v>21</v>
      </c>
      <c r="E229" s="33" t="s">
        <v>21</v>
      </c>
      <c r="F229" s="21">
        <v>11.5</v>
      </c>
      <c r="G229" s="33" t="s">
        <v>47</v>
      </c>
      <c r="H229" s="31" t="s">
        <v>20</v>
      </c>
      <c r="I229" s="39">
        <f>10281123*11.5</f>
        <v>118232914.5</v>
      </c>
      <c r="J229" s="39">
        <v>118232914.5</v>
      </c>
      <c r="K229" s="18" t="s">
        <v>46</v>
      </c>
      <c r="L229" s="23" t="s">
        <v>19</v>
      </c>
      <c r="M229" s="14" t="s">
        <v>17</v>
      </c>
      <c r="N229" s="14" t="s">
        <v>18</v>
      </c>
      <c r="O229" s="15" t="s">
        <v>50</v>
      </c>
      <c r="P229" s="16" t="s">
        <v>283</v>
      </c>
      <c r="Q229" s="17" t="s">
        <v>51</v>
      </c>
    </row>
    <row r="230" spans="1:17" ht="60" x14ac:dyDescent="0.25">
      <c r="A230" s="14">
        <v>221</v>
      </c>
      <c r="B230" s="20">
        <v>80111600</v>
      </c>
      <c r="C230" s="36" t="s">
        <v>257</v>
      </c>
      <c r="D230" s="33" t="s">
        <v>21</v>
      </c>
      <c r="E230" s="33" t="s">
        <v>21</v>
      </c>
      <c r="F230" s="21">
        <v>11.5</v>
      </c>
      <c r="G230" s="33" t="s">
        <v>47</v>
      </c>
      <c r="H230" s="31" t="s">
        <v>20</v>
      </c>
      <c r="I230" s="39">
        <v>79183549</v>
      </c>
      <c r="J230" s="39">
        <v>79183549</v>
      </c>
      <c r="K230" s="18" t="s">
        <v>46</v>
      </c>
      <c r="L230" s="23" t="s">
        <v>19</v>
      </c>
      <c r="M230" s="14" t="s">
        <v>17</v>
      </c>
      <c r="N230" s="14" t="s">
        <v>18</v>
      </c>
      <c r="O230" s="15" t="s">
        <v>50</v>
      </c>
      <c r="P230" s="16" t="s">
        <v>283</v>
      </c>
      <c r="Q230" s="17" t="s">
        <v>51</v>
      </c>
    </row>
    <row r="231" spans="1:17" ht="45" x14ac:dyDescent="0.25">
      <c r="A231" s="14">
        <v>222</v>
      </c>
      <c r="B231" s="20">
        <v>80111600</v>
      </c>
      <c r="C231" s="36" t="s">
        <v>258</v>
      </c>
      <c r="D231" s="33" t="s">
        <v>21</v>
      </c>
      <c r="E231" s="33" t="s">
        <v>21</v>
      </c>
      <c r="F231" s="21">
        <v>11.5</v>
      </c>
      <c r="G231" s="33" t="s">
        <v>47</v>
      </c>
      <c r="H231" s="31" t="s">
        <v>20</v>
      </c>
      <c r="I231" s="39">
        <v>59859581.5</v>
      </c>
      <c r="J231" s="39">
        <v>59859581.5</v>
      </c>
      <c r="K231" s="18" t="s">
        <v>46</v>
      </c>
      <c r="L231" s="23" t="s">
        <v>19</v>
      </c>
      <c r="M231" s="14" t="s">
        <v>17</v>
      </c>
      <c r="N231" s="14" t="s">
        <v>18</v>
      </c>
      <c r="O231" s="15" t="s">
        <v>50</v>
      </c>
      <c r="P231" s="16" t="s">
        <v>283</v>
      </c>
      <c r="Q231" s="17" t="s">
        <v>51</v>
      </c>
    </row>
    <row r="232" spans="1:17" ht="45" x14ac:dyDescent="0.25">
      <c r="A232" s="14">
        <v>223</v>
      </c>
      <c r="B232" s="20">
        <v>80111600</v>
      </c>
      <c r="C232" s="36" t="s">
        <v>259</v>
      </c>
      <c r="D232" s="33" t="s">
        <v>21</v>
      </c>
      <c r="E232" s="33" t="s">
        <v>21</v>
      </c>
      <c r="F232" s="21">
        <v>11.5</v>
      </c>
      <c r="G232" s="33" t="s">
        <v>47</v>
      </c>
      <c r="H232" s="31" t="s">
        <v>20</v>
      </c>
      <c r="I232" s="39">
        <v>59859581.5</v>
      </c>
      <c r="J232" s="39">
        <v>59859581.5</v>
      </c>
      <c r="K232" s="18" t="s">
        <v>46</v>
      </c>
      <c r="L232" s="23" t="s">
        <v>19</v>
      </c>
      <c r="M232" s="14" t="s">
        <v>17</v>
      </c>
      <c r="N232" s="14" t="s">
        <v>18</v>
      </c>
      <c r="O232" s="15" t="s">
        <v>50</v>
      </c>
      <c r="P232" s="16" t="s">
        <v>283</v>
      </c>
      <c r="Q232" s="17" t="s">
        <v>51</v>
      </c>
    </row>
    <row r="233" spans="1:17" ht="45" x14ac:dyDescent="0.25">
      <c r="A233" s="14">
        <v>224</v>
      </c>
      <c r="B233" s="20">
        <v>80111600</v>
      </c>
      <c r="C233" s="36" t="s">
        <v>260</v>
      </c>
      <c r="D233" s="33" t="s">
        <v>21</v>
      </c>
      <c r="E233" s="33" t="s">
        <v>21</v>
      </c>
      <c r="F233" s="21">
        <v>11.5</v>
      </c>
      <c r="G233" s="33" t="s">
        <v>47</v>
      </c>
      <c r="H233" s="31" t="s">
        <v>20</v>
      </c>
      <c r="I233" s="39">
        <v>59859581.5</v>
      </c>
      <c r="J233" s="39">
        <v>59859581.5</v>
      </c>
      <c r="K233" s="18" t="s">
        <v>46</v>
      </c>
      <c r="L233" s="23" t="s">
        <v>19</v>
      </c>
      <c r="M233" s="14" t="s">
        <v>17</v>
      </c>
      <c r="N233" s="14" t="s">
        <v>18</v>
      </c>
      <c r="O233" s="15" t="s">
        <v>50</v>
      </c>
      <c r="P233" s="16" t="s">
        <v>283</v>
      </c>
      <c r="Q233" s="17" t="s">
        <v>51</v>
      </c>
    </row>
    <row r="234" spans="1:17" ht="60" x14ac:dyDescent="0.25">
      <c r="A234" s="14">
        <v>225</v>
      </c>
      <c r="B234" s="20">
        <v>80111600</v>
      </c>
      <c r="C234" s="36" t="s">
        <v>261</v>
      </c>
      <c r="D234" s="33" t="s">
        <v>21</v>
      </c>
      <c r="E234" s="33" t="s">
        <v>21</v>
      </c>
      <c r="F234" s="21">
        <v>11.5</v>
      </c>
      <c r="G234" s="33" t="s">
        <v>47</v>
      </c>
      <c r="H234" s="31" t="s">
        <v>20</v>
      </c>
      <c r="I234" s="39">
        <v>118232914.5</v>
      </c>
      <c r="J234" s="39">
        <v>118232914.5</v>
      </c>
      <c r="K234" s="18" t="s">
        <v>46</v>
      </c>
      <c r="L234" s="23" t="s">
        <v>19</v>
      </c>
      <c r="M234" s="14" t="s">
        <v>17</v>
      </c>
      <c r="N234" s="14" t="s">
        <v>18</v>
      </c>
      <c r="O234" s="15" t="s">
        <v>50</v>
      </c>
      <c r="P234" s="16" t="s">
        <v>283</v>
      </c>
      <c r="Q234" s="17" t="s">
        <v>51</v>
      </c>
    </row>
    <row r="235" spans="1:17" ht="45" x14ac:dyDescent="0.25">
      <c r="A235" s="14">
        <v>226</v>
      </c>
      <c r="B235" s="20">
        <v>80111600</v>
      </c>
      <c r="C235" s="36" t="s">
        <v>262</v>
      </c>
      <c r="D235" s="33" t="s">
        <v>21</v>
      </c>
      <c r="E235" s="33" t="s">
        <v>21</v>
      </c>
      <c r="F235" s="21">
        <v>11.5</v>
      </c>
      <c r="G235" s="33" t="s">
        <v>47</v>
      </c>
      <c r="H235" s="31" t="s">
        <v>20</v>
      </c>
      <c r="I235" s="39">
        <v>148678566.5</v>
      </c>
      <c r="J235" s="39">
        <v>148678566.5</v>
      </c>
      <c r="K235" s="18" t="s">
        <v>46</v>
      </c>
      <c r="L235" s="23" t="s">
        <v>19</v>
      </c>
      <c r="M235" s="14" t="s">
        <v>17</v>
      </c>
      <c r="N235" s="14" t="s">
        <v>18</v>
      </c>
      <c r="O235" s="15" t="s">
        <v>50</v>
      </c>
      <c r="P235" s="16" t="s">
        <v>283</v>
      </c>
      <c r="Q235" s="17" t="s">
        <v>51</v>
      </c>
    </row>
    <row r="236" spans="1:17" ht="45" x14ac:dyDescent="0.25">
      <c r="A236" s="14">
        <v>227</v>
      </c>
      <c r="B236" s="20">
        <v>80111600</v>
      </c>
      <c r="C236" s="36" t="s">
        <v>263</v>
      </c>
      <c r="D236" s="33" t="s">
        <v>21</v>
      </c>
      <c r="E236" s="33" t="s">
        <v>21</v>
      </c>
      <c r="F236" s="21">
        <v>11.5</v>
      </c>
      <c r="G236" s="33" t="s">
        <v>47</v>
      </c>
      <c r="H236" s="31" t="s">
        <v>20</v>
      </c>
      <c r="I236" s="39">
        <v>99277901.5</v>
      </c>
      <c r="J236" s="39">
        <v>99277901.5</v>
      </c>
      <c r="K236" s="18" t="s">
        <v>46</v>
      </c>
      <c r="L236" s="23" t="s">
        <v>19</v>
      </c>
      <c r="M236" s="14" t="s">
        <v>17</v>
      </c>
      <c r="N236" s="14" t="s">
        <v>18</v>
      </c>
      <c r="O236" s="15" t="s">
        <v>50</v>
      </c>
      <c r="P236" s="16" t="s">
        <v>283</v>
      </c>
      <c r="Q236" s="17" t="s">
        <v>51</v>
      </c>
    </row>
    <row r="237" spans="1:17" ht="60" x14ac:dyDescent="0.25">
      <c r="A237" s="14">
        <v>228</v>
      </c>
      <c r="B237" s="20">
        <v>80111600</v>
      </c>
      <c r="C237" s="36" t="s">
        <v>264</v>
      </c>
      <c r="D237" s="33" t="s">
        <v>21</v>
      </c>
      <c r="E237" s="33" t="s">
        <v>21</v>
      </c>
      <c r="F237" s="21">
        <v>11.5</v>
      </c>
      <c r="G237" s="33" t="s">
        <v>47</v>
      </c>
      <c r="H237" s="31" t="s">
        <v>20</v>
      </c>
      <c r="I237" s="39">
        <f>12234536*11.5</f>
        <v>140697164</v>
      </c>
      <c r="J237" s="39">
        <v>140697164</v>
      </c>
      <c r="K237" s="18" t="s">
        <v>46</v>
      </c>
      <c r="L237" s="23" t="s">
        <v>19</v>
      </c>
      <c r="M237" s="14" t="s">
        <v>17</v>
      </c>
      <c r="N237" s="14" t="s">
        <v>18</v>
      </c>
      <c r="O237" s="15" t="s">
        <v>50</v>
      </c>
      <c r="P237" s="16" t="s">
        <v>283</v>
      </c>
      <c r="Q237" s="17" t="s">
        <v>51</v>
      </c>
    </row>
    <row r="238" spans="1:17" ht="45" x14ac:dyDescent="0.25">
      <c r="A238" s="14">
        <v>229</v>
      </c>
      <c r="B238" s="20">
        <v>80111600</v>
      </c>
      <c r="C238" s="36" t="s">
        <v>265</v>
      </c>
      <c r="D238" s="33" t="s">
        <v>21</v>
      </c>
      <c r="E238" s="33" t="s">
        <v>21</v>
      </c>
      <c r="F238" s="21">
        <v>11.5</v>
      </c>
      <c r="G238" s="33" t="s">
        <v>47</v>
      </c>
      <c r="H238" s="31" t="s">
        <v>20</v>
      </c>
      <c r="I238" s="39">
        <f>6885526*11.5</f>
        <v>79183549</v>
      </c>
      <c r="J238" s="39">
        <v>79183549</v>
      </c>
      <c r="K238" s="18" t="s">
        <v>46</v>
      </c>
      <c r="L238" s="23" t="s">
        <v>19</v>
      </c>
      <c r="M238" s="14" t="s">
        <v>17</v>
      </c>
      <c r="N238" s="14" t="s">
        <v>18</v>
      </c>
      <c r="O238" s="15" t="s">
        <v>50</v>
      </c>
      <c r="P238" s="16" t="s">
        <v>283</v>
      </c>
      <c r="Q238" s="17" t="s">
        <v>51</v>
      </c>
    </row>
    <row r="239" spans="1:17" ht="60" x14ac:dyDescent="0.25">
      <c r="A239" s="14">
        <v>230</v>
      </c>
      <c r="B239" s="20">
        <v>80111600</v>
      </c>
      <c r="C239" s="36" t="s">
        <v>266</v>
      </c>
      <c r="D239" s="33" t="s">
        <v>21</v>
      </c>
      <c r="E239" s="33" t="s">
        <v>21</v>
      </c>
      <c r="F239" s="21">
        <v>11.5</v>
      </c>
      <c r="G239" s="33" t="s">
        <v>47</v>
      </c>
      <c r="H239" s="31" t="s">
        <v>20</v>
      </c>
      <c r="I239" s="39">
        <v>118232914.5</v>
      </c>
      <c r="J239" s="39">
        <v>118232914.5</v>
      </c>
      <c r="K239" s="18" t="s">
        <v>46</v>
      </c>
      <c r="L239" s="23" t="s">
        <v>19</v>
      </c>
      <c r="M239" s="14" t="s">
        <v>17</v>
      </c>
      <c r="N239" s="14" t="s">
        <v>18</v>
      </c>
      <c r="O239" s="15" t="s">
        <v>50</v>
      </c>
      <c r="P239" s="16" t="s">
        <v>283</v>
      </c>
      <c r="Q239" s="17" t="s">
        <v>51</v>
      </c>
    </row>
    <row r="240" spans="1:17" ht="60" x14ac:dyDescent="0.25">
      <c r="A240" s="14">
        <v>231</v>
      </c>
      <c r="B240" s="20">
        <v>80111600</v>
      </c>
      <c r="C240" s="36" t="s">
        <v>267</v>
      </c>
      <c r="D240" s="33" t="s">
        <v>21</v>
      </c>
      <c r="E240" s="33" t="s">
        <v>21</v>
      </c>
      <c r="F240" s="21">
        <v>11.5</v>
      </c>
      <c r="G240" s="33" t="s">
        <v>47</v>
      </c>
      <c r="H240" s="31" t="s">
        <v>20</v>
      </c>
      <c r="I240" s="39">
        <v>59859581.5</v>
      </c>
      <c r="J240" s="39">
        <v>59859581.5</v>
      </c>
      <c r="K240" s="18" t="s">
        <v>46</v>
      </c>
      <c r="L240" s="23" t="s">
        <v>19</v>
      </c>
      <c r="M240" s="14" t="s">
        <v>17</v>
      </c>
      <c r="N240" s="14" t="s">
        <v>18</v>
      </c>
      <c r="O240" s="15" t="s">
        <v>50</v>
      </c>
      <c r="P240" s="16" t="s">
        <v>283</v>
      </c>
      <c r="Q240" s="17" t="s">
        <v>51</v>
      </c>
    </row>
    <row r="241" spans="1:17" ht="45" x14ac:dyDescent="0.25">
      <c r="A241" s="14">
        <v>232</v>
      </c>
      <c r="B241" s="20">
        <v>80111600</v>
      </c>
      <c r="C241" s="36" t="s">
        <v>268</v>
      </c>
      <c r="D241" s="33" t="s">
        <v>21</v>
      </c>
      <c r="E241" s="33" t="s">
        <v>21</v>
      </c>
      <c r="F241" s="21">
        <v>11.5</v>
      </c>
      <c r="G241" s="33" t="s">
        <v>47</v>
      </c>
      <c r="H241" s="24" t="s">
        <v>43</v>
      </c>
      <c r="I241" s="39">
        <f>5205181*11.5</f>
        <v>59859581.5</v>
      </c>
      <c r="J241" s="39">
        <v>59859581.5</v>
      </c>
      <c r="K241" s="18" t="s">
        <v>46</v>
      </c>
      <c r="L241" s="23" t="s">
        <v>19</v>
      </c>
      <c r="M241" s="14" t="s">
        <v>17</v>
      </c>
      <c r="N241" s="14" t="s">
        <v>18</v>
      </c>
      <c r="O241" s="15" t="s">
        <v>50</v>
      </c>
      <c r="P241" s="16" t="s">
        <v>283</v>
      </c>
      <c r="Q241" s="17" t="s">
        <v>51</v>
      </c>
    </row>
    <row r="242" spans="1:17" ht="45" x14ac:dyDescent="0.25">
      <c r="A242" s="14">
        <v>233</v>
      </c>
      <c r="B242" s="20">
        <v>80111600</v>
      </c>
      <c r="C242" s="36" t="s">
        <v>269</v>
      </c>
      <c r="D242" s="33" t="s">
        <v>21</v>
      </c>
      <c r="E242" s="33" t="s">
        <v>21</v>
      </c>
      <c r="F242" s="21">
        <v>11.5</v>
      </c>
      <c r="G242" s="33" t="s">
        <v>47</v>
      </c>
      <c r="H242" s="24" t="s">
        <v>43</v>
      </c>
      <c r="I242" s="39">
        <f>15091656*11.5</f>
        <v>173554044</v>
      </c>
      <c r="J242" s="39">
        <v>173554044</v>
      </c>
      <c r="K242" s="18" t="s">
        <v>46</v>
      </c>
      <c r="L242" s="23" t="s">
        <v>19</v>
      </c>
      <c r="M242" s="14" t="s">
        <v>17</v>
      </c>
      <c r="N242" s="14" t="s">
        <v>18</v>
      </c>
      <c r="O242" s="15" t="s">
        <v>50</v>
      </c>
      <c r="P242" s="16" t="s">
        <v>283</v>
      </c>
      <c r="Q242" s="17" t="s">
        <v>51</v>
      </c>
    </row>
    <row r="243" spans="1:17" ht="45" x14ac:dyDescent="0.25">
      <c r="A243" s="14">
        <v>234</v>
      </c>
      <c r="B243" s="20">
        <v>80111600</v>
      </c>
      <c r="C243" s="36" t="s">
        <v>270</v>
      </c>
      <c r="D243" s="33" t="s">
        <v>21</v>
      </c>
      <c r="E243" s="33" t="s">
        <v>21</v>
      </c>
      <c r="F243" s="21">
        <v>11.5</v>
      </c>
      <c r="G243" s="33" t="s">
        <v>47</v>
      </c>
      <c r="H243" s="24" t="s">
        <v>43</v>
      </c>
      <c r="I243" s="39">
        <f>4213522*11.5</f>
        <v>48455503</v>
      </c>
      <c r="J243" s="39">
        <v>48455503</v>
      </c>
      <c r="K243" s="18" t="s">
        <v>46</v>
      </c>
      <c r="L243" s="23" t="s">
        <v>19</v>
      </c>
      <c r="M243" s="14" t="s">
        <v>17</v>
      </c>
      <c r="N243" s="14" t="s">
        <v>18</v>
      </c>
      <c r="O243" s="15" t="s">
        <v>50</v>
      </c>
      <c r="P243" s="16" t="s">
        <v>283</v>
      </c>
      <c r="Q243" s="17" t="s">
        <v>51</v>
      </c>
    </row>
    <row r="244" spans="1:17" ht="60" x14ac:dyDescent="0.25">
      <c r="A244" s="14">
        <v>235</v>
      </c>
      <c r="B244" s="20">
        <v>80111600</v>
      </c>
      <c r="C244" s="36" t="s">
        <v>271</v>
      </c>
      <c r="D244" s="33" t="s">
        <v>21</v>
      </c>
      <c r="E244" s="33" t="s">
        <v>21</v>
      </c>
      <c r="F244" s="21">
        <v>11.5</v>
      </c>
      <c r="G244" s="33" t="s">
        <v>47</v>
      </c>
      <c r="H244" s="24" t="s">
        <v>43</v>
      </c>
      <c r="I244" s="39">
        <f>10281123*11.5</f>
        <v>118232914.5</v>
      </c>
      <c r="J244" s="39">
        <v>118232914.5</v>
      </c>
      <c r="K244" s="18" t="s">
        <v>46</v>
      </c>
      <c r="L244" s="23" t="s">
        <v>19</v>
      </c>
      <c r="M244" s="14" t="s">
        <v>17</v>
      </c>
      <c r="N244" s="14" t="s">
        <v>18</v>
      </c>
      <c r="O244" s="15" t="s">
        <v>50</v>
      </c>
      <c r="P244" s="16" t="s">
        <v>283</v>
      </c>
      <c r="Q244" s="17" t="s">
        <v>51</v>
      </c>
    </row>
    <row r="245" spans="1:17" ht="45" x14ac:dyDescent="0.25">
      <c r="A245" s="14">
        <v>236</v>
      </c>
      <c r="B245" s="20">
        <v>80111600</v>
      </c>
      <c r="C245" s="36" t="s">
        <v>272</v>
      </c>
      <c r="D245" s="33" t="s">
        <v>21</v>
      </c>
      <c r="E245" s="33" t="s">
        <v>21</v>
      </c>
      <c r="F245" s="21">
        <v>11.5</v>
      </c>
      <c r="G245" s="33" t="s">
        <v>47</v>
      </c>
      <c r="H245" s="24" t="s">
        <v>43</v>
      </c>
      <c r="I245" s="39">
        <f>14887906*11.5</f>
        <v>171210919</v>
      </c>
      <c r="J245" s="39">
        <v>171210919</v>
      </c>
      <c r="K245" s="18" t="s">
        <v>46</v>
      </c>
      <c r="L245" s="23" t="s">
        <v>19</v>
      </c>
      <c r="M245" s="14" t="s">
        <v>17</v>
      </c>
      <c r="N245" s="14" t="s">
        <v>18</v>
      </c>
      <c r="O245" s="15" t="s">
        <v>50</v>
      </c>
      <c r="P245" s="16" t="s">
        <v>283</v>
      </c>
      <c r="Q245" s="17" t="s">
        <v>51</v>
      </c>
    </row>
    <row r="246" spans="1:17" ht="45" x14ac:dyDescent="0.25">
      <c r="A246" s="14">
        <v>237</v>
      </c>
      <c r="B246" s="20">
        <v>80111600</v>
      </c>
      <c r="C246" s="36" t="s">
        <v>273</v>
      </c>
      <c r="D246" s="33" t="s">
        <v>21</v>
      </c>
      <c r="E246" s="33" t="s">
        <v>21</v>
      </c>
      <c r="F246" s="21">
        <v>11.5</v>
      </c>
      <c r="G246" s="33" t="s">
        <v>47</v>
      </c>
      <c r="H246" s="24" t="s">
        <v>43</v>
      </c>
      <c r="I246" s="39">
        <f>10281123*11.5</f>
        <v>118232914.5</v>
      </c>
      <c r="J246" s="39">
        <v>118232914.5</v>
      </c>
      <c r="K246" s="18" t="s">
        <v>46</v>
      </c>
      <c r="L246" s="23" t="s">
        <v>19</v>
      </c>
      <c r="M246" s="14" t="s">
        <v>17</v>
      </c>
      <c r="N246" s="14" t="s">
        <v>18</v>
      </c>
      <c r="O246" s="15" t="s">
        <v>50</v>
      </c>
      <c r="P246" s="16" t="s">
        <v>283</v>
      </c>
      <c r="Q246" s="17" t="s">
        <v>51</v>
      </c>
    </row>
    <row r="247" spans="1:17" ht="45" x14ac:dyDescent="0.25">
      <c r="A247" s="14">
        <v>238</v>
      </c>
      <c r="B247" s="20">
        <v>80111600</v>
      </c>
      <c r="C247" s="36" t="s">
        <v>274</v>
      </c>
      <c r="D247" s="33" t="s">
        <v>21</v>
      </c>
      <c r="E247" s="33" t="s">
        <v>21</v>
      </c>
      <c r="F247" s="21">
        <v>11.5</v>
      </c>
      <c r="G247" s="33" t="s">
        <v>47</v>
      </c>
      <c r="H247" s="24" t="s">
        <v>43</v>
      </c>
      <c r="I247" s="39">
        <f>10281123*11.5</f>
        <v>118232914.5</v>
      </c>
      <c r="J247" s="39">
        <v>118232914.5</v>
      </c>
      <c r="K247" s="18" t="s">
        <v>46</v>
      </c>
      <c r="L247" s="23" t="s">
        <v>19</v>
      </c>
      <c r="M247" s="14" t="s">
        <v>17</v>
      </c>
      <c r="N247" s="14" t="s">
        <v>18</v>
      </c>
      <c r="O247" s="15" t="s">
        <v>50</v>
      </c>
      <c r="P247" s="16" t="s">
        <v>283</v>
      </c>
      <c r="Q247" s="17" t="s">
        <v>51</v>
      </c>
    </row>
    <row r="248" spans="1:17" ht="45" x14ac:dyDescent="0.25">
      <c r="A248" s="14">
        <v>239</v>
      </c>
      <c r="B248" s="20">
        <v>80111600</v>
      </c>
      <c r="C248" s="36" t="s">
        <v>275</v>
      </c>
      <c r="D248" s="33" t="s">
        <v>21</v>
      </c>
      <c r="E248" s="33" t="s">
        <v>21</v>
      </c>
      <c r="F248" s="21">
        <v>11.5</v>
      </c>
      <c r="G248" s="33" t="s">
        <v>47</v>
      </c>
      <c r="H248" s="24" t="s">
        <v>43</v>
      </c>
      <c r="I248" s="39">
        <f>5205181*11.5</f>
        <v>59859581.5</v>
      </c>
      <c r="J248" s="39">
        <v>59859581.5</v>
      </c>
      <c r="K248" s="18" t="s">
        <v>46</v>
      </c>
      <c r="L248" s="23" t="s">
        <v>19</v>
      </c>
      <c r="M248" s="14" t="s">
        <v>17</v>
      </c>
      <c r="N248" s="14" t="s">
        <v>18</v>
      </c>
      <c r="O248" s="15" t="s">
        <v>50</v>
      </c>
      <c r="P248" s="16" t="s">
        <v>283</v>
      </c>
      <c r="Q248" s="17" t="s">
        <v>51</v>
      </c>
    </row>
    <row r="249" spans="1:17" ht="45" x14ac:dyDescent="0.25">
      <c r="A249" s="14">
        <v>240</v>
      </c>
      <c r="B249" s="20">
        <v>80111600</v>
      </c>
      <c r="C249" s="36" t="s">
        <v>276</v>
      </c>
      <c r="D249" s="33" t="s">
        <v>21</v>
      </c>
      <c r="E249" s="33" t="s">
        <v>21</v>
      </c>
      <c r="F249" s="21">
        <v>11.5</v>
      </c>
      <c r="G249" s="33" t="s">
        <v>47</v>
      </c>
      <c r="H249" s="24" t="s">
        <v>43</v>
      </c>
      <c r="I249" s="39">
        <f>10281123*11.5</f>
        <v>118232914.5</v>
      </c>
      <c r="J249" s="39">
        <v>118232914.5</v>
      </c>
      <c r="K249" s="18" t="s">
        <v>46</v>
      </c>
      <c r="L249" s="23" t="s">
        <v>19</v>
      </c>
      <c r="M249" s="14" t="s">
        <v>17</v>
      </c>
      <c r="N249" s="14" t="s">
        <v>18</v>
      </c>
      <c r="O249" s="15" t="s">
        <v>50</v>
      </c>
      <c r="P249" s="16" t="s">
        <v>283</v>
      </c>
      <c r="Q249" s="17" t="s">
        <v>51</v>
      </c>
    </row>
    <row r="250" spans="1:17" ht="45" x14ac:dyDescent="0.25">
      <c r="A250" s="14">
        <v>241</v>
      </c>
      <c r="B250" s="20">
        <v>80111600</v>
      </c>
      <c r="C250" s="36" t="s">
        <v>277</v>
      </c>
      <c r="D250" s="33" t="s">
        <v>21</v>
      </c>
      <c r="E250" s="33" t="s">
        <v>21</v>
      </c>
      <c r="F250" s="21">
        <v>11.5</v>
      </c>
      <c r="G250" s="33" t="s">
        <v>47</v>
      </c>
      <c r="H250" s="24" t="s">
        <v>43</v>
      </c>
      <c r="I250" s="39">
        <f>10281123*11.5</f>
        <v>118232914.5</v>
      </c>
      <c r="J250" s="39">
        <v>118232914.5</v>
      </c>
      <c r="K250" s="18" t="s">
        <v>46</v>
      </c>
      <c r="L250" s="23" t="s">
        <v>19</v>
      </c>
      <c r="M250" s="14" t="s">
        <v>17</v>
      </c>
      <c r="N250" s="14" t="s">
        <v>18</v>
      </c>
      <c r="O250" s="15" t="s">
        <v>50</v>
      </c>
      <c r="P250" s="16" t="s">
        <v>283</v>
      </c>
      <c r="Q250" s="17" t="s">
        <v>51</v>
      </c>
    </row>
    <row r="251" spans="1:17" ht="60" x14ac:dyDescent="0.25">
      <c r="A251" s="14">
        <v>242</v>
      </c>
      <c r="B251" s="20">
        <v>80111600</v>
      </c>
      <c r="C251" s="36" t="s">
        <v>278</v>
      </c>
      <c r="D251" s="33" t="s">
        <v>21</v>
      </c>
      <c r="E251" s="33" t="s">
        <v>21</v>
      </c>
      <c r="F251" s="21">
        <v>11.5</v>
      </c>
      <c r="G251" s="33" t="s">
        <v>47</v>
      </c>
      <c r="H251" s="24" t="s">
        <v>43</v>
      </c>
      <c r="I251" s="39">
        <f>12682064*11.5</f>
        <v>145843736</v>
      </c>
      <c r="J251" s="39">
        <v>145843736</v>
      </c>
      <c r="K251" s="18" t="s">
        <v>46</v>
      </c>
      <c r="L251" s="23" t="s">
        <v>19</v>
      </c>
      <c r="M251" s="14" t="s">
        <v>17</v>
      </c>
      <c r="N251" s="14" t="s">
        <v>18</v>
      </c>
      <c r="O251" s="15" t="s">
        <v>50</v>
      </c>
      <c r="P251" s="16" t="s">
        <v>283</v>
      </c>
      <c r="Q251" s="17" t="s">
        <v>51</v>
      </c>
    </row>
    <row r="252" spans="1:17" ht="60" x14ac:dyDescent="0.25">
      <c r="A252" s="14">
        <v>243</v>
      </c>
      <c r="B252" s="20">
        <v>80111600</v>
      </c>
      <c r="C252" s="36" t="s">
        <v>279</v>
      </c>
      <c r="D252" s="33" t="s">
        <v>21</v>
      </c>
      <c r="E252" s="33" t="s">
        <v>21</v>
      </c>
      <c r="F252" s="21">
        <v>11.5</v>
      </c>
      <c r="G252" s="33" t="s">
        <v>47</v>
      </c>
      <c r="H252" s="24" t="s">
        <v>43</v>
      </c>
      <c r="I252" s="39">
        <f>12928571*11.5</f>
        <v>148678566.5</v>
      </c>
      <c r="J252" s="39">
        <v>148678566.5</v>
      </c>
      <c r="K252" s="18" t="s">
        <v>46</v>
      </c>
      <c r="L252" s="23" t="s">
        <v>19</v>
      </c>
      <c r="M252" s="14" t="s">
        <v>17</v>
      </c>
      <c r="N252" s="14" t="s">
        <v>18</v>
      </c>
      <c r="O252" s="15" t="s">
        <v>50</v>
      </c>
      <c r="P252" s="16" t="s">
        <v>283</v>
      </c>
      <c r="Q252" s="17" t="s">
        <v>51</v>
      </c>
    </row>
    <row r="253" spans="1:17" ht="45" x14ac:dyDescent="0.25">
      <c r="A253" s="14">
        <v>244</v>
      </c>
      <c r="B253" s="20">
        <v>80111600</v>
      </c>
      <c r="C253" s="36" t="s">
        <v>280</v>
      </c>
      <c r="D253" s="33" t="s">
        <v>21</v>
      </c>
      <c r="E253" s="33" t="s">
        <v>21</v>
      </c>
      <c r="F253" s="21">
        <v>11.5</v>
      </c>
      <c r="G253" s="33" t="s">
        <v>47</v>
      </c>
      <c r="H253" s="24" t="s">
        <v>43</v>
      </c>
      <c r="I253" s="39">
        <f>6286359*11.5</f>
        <v>72293128.5</v>
      </c>
      <c r="J253" s="39">
        <v>72293128.5</v>
      </c>
      <c r="K253" s="18" t="s">
        <v>46</v>
      </c>
      <c r="L253" s="23" t="s">
        <v>19</v>
      </c>
      <c r="M253" s="14" t="s">
        <v>17</v>
      </c>
      <c r="N253" s="14" t="s">
        <v>18</v>
      </c>
      <c r="O253" s="15" t="s">
        <v>50</v>
      </c>
      <c r="P253" s="16" t="s">
        <v>283</v>
      </c>
      <c r="Q253" s="17" t="s">
        <v>51</v>
      </c>
    </row>
    <row r="254" spans="1:17" ht="60" x14ac:dyDescent="0.25">
      <c r="A254" s="14">
        <v>245</v>
      </c>
      <c r="B254" s="24">
        <v>80111600</v>
      </c>
      <c r="C254" s="25" t="s">
        <v>285</v>
      </c>
      <c r="D254" s="14" t="s">
        <v>21</v>
      </c>
      <c r="E254" s="14" t="s">
        <v>21</v>
      </c>
      <c r="F254" s="22">
        <v>3.5</v>
      </c>
      <c r="G254" s="18" t="s">
        <v>47</v>
      </c>
      <c r="H254" s="18" t="s">
        <v>44</v>
      </c>
      <c r="I254" s="39">
        <v>52280708</v>
      </c>
      <c r="J254" s="39">
        <v>52280708</v>
      </c>
      <c r="K254" s="18" t="s">
        <v>46</v>
      </c>
      <c r="L254" s="23" t="s">
        <v>19</v>
      </c>
      <c r="M254" s="14" t="s">
        <v>17</v>
      </c>
      <c r="N254" s="14" t="s">
        <v>18</v>
      </c>
      <c r="O254" s="15" t="s">
        <v>50</v>
      </c>
      <c r="P254" s="16" t="s">
        <v>283</v>
      </c>
      <c r="Q254" s="17" t="s">
        <v>51</v>
      </c>
    </row>
    <row r="255" spans="1:17" ht="60" x14ac:dyDescent="0.25">
      <c r="A255" s="14">
        <v>246</v>
      </c>
      <c r="B255" s="24">
        <v>80111600</v>
      </c>
      <c r="C255" s="25" t="s">
        <v>286</v>
      </c>
      <c r="D255" s="14" t="s">
        <v>21</v>
      </c>
      <c r="E255" s="14" t="s">
        <v>21</v>
      </c>
      <c r="F255" s="22">
        <v>3.5</v>
      </c>
      <c r="G255" s="18" t="s">
        <v>47</v>
      </c>
      <c r="H255" s="18" t="s">
        <v>44</v>
      </c>
      <c r="I255" s="39">
        <v>52280708</v>
      </c>
      <c r="J255" s="39">
        <v>52280708</v>
      </c>
      <c r="K255" s="18" t="s">
        <v>46</v>
      </c>
      <c r="L255" s="23" t="s">
        <v>19</v>
      </c>
      <c r="M255" s="14" t="s">
        <v>17</v>
      </c>
      <c r="N255" s="14" t="s">
        <v>18</v>
      </c>
      <c r="O255" s="15" t="s">
        <v>50</v>
      </c>
      <c r="P255" s="16" t="s">
        <v>283</v>
      </c>
      <c r="Q255" s="17" t="s">
        <v>51</v>
      </c>
    </row>
    <row r="256" spans="1:17" ht="60" x14ac:dyDescent="0.25">
      <c r="A256" s="14">
        <v>247</v>
      </c>
      <c r="B256" s="24">
        <v>80111600</v>
      </c>
      <c r="C256" s="25" t="s">
        <v>287</v>
      </c>
      <c r="D256" s="14" t="s">
        <v>21</v>
      </c>
      <c r="E256" s="14" t="s">
        <v>21</v>
      </c>
      <c r="F256" s="22">
        <v>3.5</v>
      </c>
      <c r="G256" s="18" t="s">
        <v>47</v>
      </c>
      <c r="H256" s="18" t="s">
        <v>44</v>
      </c>
      <c r="I256" s="39">
        <v>45249999</v>
      </c>
      <c r="J256" s="39">
        <v>45249999</v>
      </c>
      <c r="K256" s="18" t="s">
        <v>46</v>
      </c>
      <c r="L256" s="23" t="s">
        <v>19</v>
      </c>
      <c r="M256" s="14" t="s">
        <v>17</v>
      </c>
      <c r="N256" s="14" t="s">
        <v>18</v>
      </c>
      <c r="O256" s="15" t="s">
        <v>50</v>
      </c>
      <c r="P256" s="16" t="s">
        <v>283</v>
      </c>
      <c r="Q256" s="17" t="s">
        <v>51</v>
      </c>
    </row>
    <row r="257" spans="1:17" ht="60" x14ac:dyDescent="0.25">
      <c r="A257" s="14">
        <v>248</v>
      </c>
      <c r="B257" s="24">
        <v>80111600</v>
      </c>
      <c r="C257" s="25" t="s">
        <v>288</v>
      </c>
      <c r="D257" s="14" t="s">
        <v>363</v>
      </c>
      <c r="E257" s="14" t="s">
        <v>363</v>
      </c>
      <c r="F257" s="22">
        <v>7</v>
      </c>
      <c r="G257" s="18" t="s">
        <v>47</v>
      </c>
      <c r="H257" s="18" t="s">
        <v>44</v>
      </c>
      <c r="I257" s="39">
        <v>107695000</v>
      </c>
      <c r="J257" s="39">
        <v>107695000</v>
      </c>
      <c r="K257" s="18" t="s">
        <v>46</v>
      </c>
      <c r="L257" s="23" t="s">
        <v>19</v>
      </c>
      <c r="M257" s="14" t="s">
        <v>17</v>
      </c>
      <c r="N257" s="14" t="s">
        <v>18</v>
      </c>
      <c r="O257" s="15" t="s">
        <v>50</v>
      </c>
      <c r="P257" s="16" t="s">
        <v>283</v>
      </c>
      <c r="Q257" s="17" t="s">
        <v>51</v>
      </c>
    </row>
    <row r="258" spans="1:17" ht="60" x14ac:dyDescent="0.25">
      <c r="A258" s="14">
        <v>249</v>
      </c>
      <c r="B258" s="24">
        <v>80111600</v>
      </c>
      <c r="C258" s="25" t="s">
        <v>289</v>
      </c>
      <c r="D258" s="14" t="s">
        <v>21</v>
      </c>
      <c r="E258" s="14" t="s">
        <v>21</v>
      </c>
      <c r="F258" s="22">
        <v>3.5</v>
      </c>
      <c r="G258" s="18" t="s">
        <v>47</v>
      </c>
      <c r="H258" s="18" t="s">
        <v>44</v>
      </c>
      <c r="I258" s="39">
        <v>45249999</v>
      </c>
      <c r="J258" s="39">
        <v>45249999</v>
      </c>
      <c r="K258" s="18" t="s">
        <v>46</v>
      </c>
      <c r="L258" s="23" t="s">
        <v>19</v>
      </c>
      <c r="M258" s="14" t="s">
        <v>17</v>
      </c>
      <c r="N258" s="14" t="s">
        <v>18</v>
      </c>
      <c r="O258" s="15" t="s">
        <v>50</v>
      </c>
      <c r="P258" s="16" t="s">
        <v>283</v>
      </c>
      <c r="Q258" s="17" t="s">
        <v>51</v>
      </c>
    </row>
    <row r="259" spans="1:17" ht="45" x14ac:dyDescent="0.25">
      <c r="A259" s="14">
        <v>250</v>
      </c>
      <c r="B259" s="24">
        <v>80111600</v>
      </c>
      <c r="C259" s="25" t="s">
        <v>290</v>
      </c>
      <c r="D259" s="14" t="s">
        <v>363</v>
      </c>
      <c r="E259" s="14" t="s">
        <v>363</v>
      </c>
      <c r="F259" s="22">
        <v>7</v>
      </c>
      <c r="G259" s="18" t="s">
        <v>47</v>
      </c>
      <c r="H259" s="18" t="s">
        <v>44</v>
      </c>
      <c r="I259" s="39">
        <v>90499997</v>
      </c>
      <c r="J259" s="39">
        <v>90499997</v>
      </c>
      <c r="K259" s="18" t="s">
        <v>46</v>
      </c>
      <c r="L259" s="23" t="s">
        <v>19</v>
      </c>
      <c r="M259" s="14" t="s">
        <v>17</v>
      </c>
      <c r="N259" s="14" t="s">
        <v>18</v>
      </c>
      <c r="O259" s="15" t="s">
        <v>50</v>
      </c>
      <c r="P259" s="16" t="s">
        <v>283</v>
      </c>
      <c r="Q259" s="17" t="s">
        <v>51</v>
      </c>
    </row>
    <row r="260" spans="1:17" ht="45" x14ac:dyDescent="0.25">
      <c r="A260" s="14">
        <v>251</v>
      </c>
      <c r="B260" s="24">
        <v>80111600</v>
      </c>
      <c r="C260" s="25" t="s">
        <v>291</v>
      </c>
      <c r="D260" s="14" t="s">
        <v>363</v>
      </c>
      <c r="E260" s="14" t="s">
        <v>363</v>
      </c>
      <c r="F260" s="22">
        <v>7</v>
      </c>
      <c r="G260" s="18" t="s">
        <v>47</v>
      </c>
      <c r="H260" s="18" t="s">
        <v>44</v>
      </c>
      <c r="I260" s="39">
        <v>107695000</v>
      </c>
      <c r="J260" s="39">
        <v>107695000</v>
      </c>
      <c r="K260" s="18" t="s">
        <v>46</v>
      </c>
      <c r="L260" s="23" t="s">
        <v>19</v>
      </c>
      <c r="M260" s="14" t="s">
        <v>17</v>
      </c>
      <c r="N260" s="14" t="s">
        <v>18</v>
      </c>
      <c r="O260" s="15" t="s">
        <v>50</v>
      </c>
      <c r="P260" s="16" t="s">
        <v>283</v>
      </c>
      <c r="Q260" s="17" t="s">
        <v>51</v>
      </c>
    </row>
    <row r="261" spans="1:17" ht="45" x14ac:dyDescent="0.25">
      <c r="A261" s="14">
        <v>252</v>
      </c>
      <c r="B261" s="24">
        <v>80111600</v>
      </c>
      <c r="C261" s="25" t="s">
        <v>292</v>
      </c>
      <c r="D261" s="14" t="s">
        <v>21</v>
      </c>
      <c r="E261" s="14" t="s">
        <v>21</v>
      </c>
      <c r="F261" s="22">
        <v>3.5</v>
      </c>
      <c r="G261" s="18" t="s">
        <v>47</v>
      </c>
      <c r="H261" s="18" t="s">
        <v>44</v>
      </c>
      <c r="I261" s="39">
        <v>45249999</v>
      </c>
      <c r="J261" s="39">
        <v>45249999</v>
      </c>
      <c r="K261" s="18" t="s">
        <v>46</v>
      </c>
      <c r="L261" s="23" t="s">
        <v>19</v>
      </c>
      <c r="M261" s="14" t="s">
        <v>17</v>
      </c>
      <c r="N261" s="14" t="s">
        <v>18</v>
      </c>
      <c r="O261" s="15" t="s">
        <v>50</v>
      </c>
      <c r="P261" s="16" t="s">
        <v>283</v>
      </c>
      <c r="Q261" s="17" t="s">
        <v>51</v>
      </c>
    </row>
    <row r="262" spans="1:17" ht="45" x14ac:dyDescent="0.25">
      <c r="A262" s="14">
        <v>253</v>
      </c>
      <c r="B262" s="24">
        <v>80111600</v>
      </c>
      <c r="C262" s="25" t="s">
        <v>293</v>
      </c>
      <c r="D262" s="14" t="s">
        <v>363</v>
      </c>
      <c r="E262" s="14" t="s">
        <v>363</v>
      </c>
      <c r="F262" s="22">
        <v>7</v>
      </c>
      <c r="G262" s="18" t="s">
        <v>47</v>
      </c>
      <c r="H262" s="18" t="s">
        <v>44</v>
      </c>
      <c r="I262" s="39">
        <v>90499997</v>
      </c>
      <c r="J262" s="39">
        <v>90499997</v>
      </c>
      <c r="K262" s="18" t="s">
        <v>46</v>
      </c>
      <c r="L262" s="23" t="s">
        <v>19</v>
      </c>
      <c r="M262" s="14" t="s">
        <v>17</v>
      </c>
      <c r="N262" s="14" t="s">
        <v>18</v>
      </c>
      <c r="O262" s="15" t="s">
        <v>50</v>
      </c>
      <c r="P262" s="16" t="s">
        <v>283</v>
      </c>
      <c r="Q262" s="17" t="s">
        <v>51</v>
      </c>
    </row>
    <row r="263" spans="1:17" ht="45" x14ac:dyDescent="0.25">
      <c r="A263" s="14">
        <v>254</v>
      </c>
      <c r="B263" s="24">
        <v>80111600</v>
      </c>
      <c r="C263" s="25" t="s">
        <v>294</v>
      </c>
      <c r="D263" s="14" t="s">
        <v>21</v>
      </c>
      <c r="E263" s="14" t="s">
        <v>21</v>
      </c>
      <c r="F263" s="22">
        <v>3.5</v>
      </c>
      <c r="G263" s="18" t="s">
        <v>47</v>
      </c>
      <c r="H263" s="18" t="s">
        <v>44</v>
      </c>
      <c r="I263" s="39">
        <v>32245710</v>
      </c>
      <c r="J263" s="39">
        <v>32245710</v>
      </c>
      <c r="K263" s="18" t="s">
        <v>46</v>
      </c>
      <c r="L263" s="23" t="s">
        <v>19</v>
      </c>
      <c r="M263" s="14" t="s">
        <v>17</v>
      </c>
      <c r="N263" s="14" t="s">
        <v>18</v>
      </c>
      <c r="O263" s="15" t="s">
        <v>50</v>
      </c>
      <c r="P263" s="16" t="s">
        <v>283</v>
      </c>
      <c r="Q263" s="17" t="s">
        <v>51</v>
      </c>
    </row>
    <row r="264" spans="1:17" ht="60" x14ac:dyDescent="0.25">
      <c r="A264" s="14">
        <v>255</v>
      </c>
      <c r="B264" s="24">
        <v>80111600</v>
      </c>
      <c r="C264" s="25" t="s">
        <v>295</v>
      </c>
      <c r="D264" s="14" t="s">
        <v>21</v>
      </c>
      <c r="E264" s="14" t="s">
        <v>21</v>
      </c>
      <c r="F264" s="22">
        <v>3.5</v>
      </c>
      <c r="G264" s="18" t="s">
        <v>47</v>
      </c>
      <c r="H264" s="18" t="s">
        <v>44</v>
      </c>
      <c r="I264" s="39">
        <v>32245710</v>
      </c>
      <c r="J264" s="39">
        <v>32245710</v>
      </c>
      <c r="K264" s="18" t="s">
        <v>46</v>
      </c>
      <c r="L264" s="23" t="s">
        <v>19</v>
      </c>
      <c r="M264" s="14" t="s">
        <v>17</v>
      </c>
      <c r="N264" s="14" t="s">
        <v>18</v>
      </c>
      <c r="O264" s="15" t="s">
        <v>50</v>
      </c>
      <c r="P264" s="16" t="s">
        <v>283</v>
      </c>
      <c r="Q264" s="17" t="s">
        <v>51</v>
      </c>
    </row>
    <row r="265" spans="1:17" ht="75" x14ac:dyDescent="0.25">
      <c r="A265" s="14">
        <v>256</v>
      </c>
      <c r="B265" s="24">
        <v>80111600</v>
      </c>
      <c r="C265" s="25" t="s">
        <v>296</v>
      </c>
      <c r="D265" s="14" t="s">
        <v>21</v>
      </c>
      <c r="E265" s="14" t="s">
        <v>21</v>
      </c>
      <c r="F265" s="22">
        <v>3.5</v>
      </c>
      <c r="G265" s="18" t="s">
        <v>47</v>
      </c>
      <c r="H265" s="18" t="s">
        <v>44</v>
      </c>
      <c r="I265" s="39">
        <v>32245710</v>
      </c>
      <c r="J265" s="39">
        <v>32245710</v>
      </c>
      <c r="K265" s="18" t="s">
        <v>46</v>
      </c>
      <c r="L265" s="23" t="s">
        <v>19</v>
      </c>
      <c r="M265" s="14" t="s">
        <v>17</v>
      </c>
      <c r="N265" s="14" t="s">
        <v>18</v>
      </c>
      <c r="O265" s="15" t="s">
        <v>50</v>
      </c>
      <c r="P265" s="16" t="s">
        <v>283</v>
      </c>
      <c r="Q265" s="17" t="s">
        <v>51</v>
      </c>
    </row>
    <row r="266" spans="1:17" ht="75" x14ac:dyDescent="0.25">
      <c r="A266" s="14">
        <v>257</v>
      </c>
      <c r="B266" s="24">
        <v>80111600</v>
      </c>
      <c r="C266" s="25" t="s">
        <v>297</v>
      </c>
      <c r="D266" s="14" t="s">
        <v>363</v>
      </c>
      <c r="E266" s="14" t="s">
        <v>363</v>
      </c>
      <c r="F266" s="22">
        <v>7</v>
      </c>
      <c r="G266" s="18" t="s">
        <v>47</v>
      </c>
      <c r="H266" s="18" t="s">
        <v>44</v>
      </c>
      <c r="I266" s="39">
        <v>76744794</v>
      </c>
      <c r="J266" s="39">
        <v>76744794</v>
      </c>
      <c r="K266" s="18" t="s">
        <v>46</v>
      </c>
      <c r="L266" s="23" t="s">
        <v>19</v>
      </c>
      <c r="M266" s="14" t="s">
        <v>17</v>
      </c>
      <c r="N266" s="14" t="s">
        <v>18</v>
      </c>
      <c r="O266" s="15" t="s">
        <v>50</v>
      </c>
      <c r="P266" s="16" t="s">
        <v>283</v>
      </c>
      <c r="Q266" s="17" t="s">
        <v>51</v>
      </c>
    </row>
    <row r="267" spans="1:17" ht="45" x14ac:dyDescent="0.25">
      <c r="A267" s="14">
        <v>258</v>
      </c>
      <c r="B267" s="24">
        <v>80111600</v>
      </c>
      <c r="C267" s="25" t="s">
        <v>440</v>
      </c>
      <c r="D267" s="14" t="s">
        <v>363</v>
      </c>
      <c r="E267" s="14" t="s">
        <v>363</v>
      </c>
      <c r="F267" s="22">
        <v>7</v>
      </c>
      <c r="G267" s="18" t="s">
        <v>47</v>
      </c>
      <c r="H267" s="18" t="s">
        <v>44</v>
      </c>
      <c r="I267" s="39">
        <v>20499906</v>
      </c>
      <c r="J267" s="39">
        <v>20499906</v>
      </c>
      <c r="K267" s="18" t="s">
        <v>46</v>
      </c>
      <c r="L267" s="23" t="s">
        <v>19</v>
      </c>
      <c r="M267" s="14" t="s">
        <v>17</v>
      </c>
      <c r="N267" s="14" t="s">
        <v>18</v>
      </c>
      <c r="O267" s="15" t="s">
        <v>50</v>
      </c>
      <c r="P267" s="16" t="s">
        <v>283</v>
      </c>
      <c r="Q267" s="17" t="s">
        <v>51</v>
      </c>
    </row>
    <row r="268" spans="1:17" ht="45" x14ac:dyDescent="0.25">
      <c r="A268" s="14">
        <v>259</v>
      </c>
      <c r="B268" s="24">
        <v>80111600</v>
      </c>
      <c r="C268" s="36" t="s">
        <v>298</v>
      </c>
      <c r="D268" s="14" t="s">
        <v>21</v>
      </c>
      <c r="E268" s="14" t="s">
        <v>21</v>
      </c>
      <c r="F268" s="22">
        <v>3.5</v>
      </c>
      <c r="G268" s="18" t="s">
        <v>47</v>
      </c>
      <c r="H268" s="18" t="s">
        <v>20</v>
      </c>
      <c r="I268" s="39">
        <v>45249999</v>
      </c>
      <c r="J268" s="39">
        <v>45249999</v>
      </c>
      <c r="K268" s="18" t="s">
        <v>46</v>
      </c>
      <c r="L268" s="23" t="s">
        <v>19</v>
      </c>
      <c r="M268" s="14" t="s">
        <v>17</v>
      </c>
      <c r="N268" s="14" t="s">
        <v>18</v>
      </c>
      <c r="O268" s="15" t="s">
        <v>50</v>
      </c>
      <c r="P268" s="16" t="s">
        <v>283</v>
      </c>
      <c r="Q268" s="17" t="s">
        <v>51</v>
      </c>
    </row>
    <row r="269" spans="1:17" ht="45" x14ac:dyDescent="0.25">
      <c r="A269" s="14">
        <v>260</v>
      </c>
      <c r="B269" s="24">
        <v>80111600</v>
      </c>
      <c r="C269" s="25" t="s">
        <v>299</v>
      </c>
      <c r="D269" s="14" t="s">
        <v>21</v>
      </c>
      <c r="E269" s="14" t="s">
        <v>21</v>
      </c>
      <c r="F269" s="22">
        <v>3.5</v>
      </c>
      <c r="G269" s="18" t="s">
        <v>47</v>
      </c>
      <c r="H269" s="18" t="s">
        <v>44</v>
      </c>
      <c r="I269" s="39">
        <v>52280708</v>
      </c>
      <c r="J269" s="39">
        <v>52280708</v>
      </c>
      <c r="K269" s="18" t="s">
        <v>46</v>
      </c>
      <c r="L269" s="23" t="s">
        <v>19</v>
      </c>
      <c r="M269" s="14" t="s">
        <v>17</v>
      </c>
      <c r="N269" s="14" t="s">
        <v>18</v>
      </c>
      <c r="O269" s="15" t="s">
        <v>50</v>
      </c>
      <c r="P269" s="16" t="s">
        <v>283</v>
      </c>
      <c r="Q269" s="17" t="s">
        <v>51</v>
      </c>
    </row>
    <row r="270" spans="1:17" ht="45" x14ac:dyDescent="0.25">
      <c r="A270" s="14">
        <v>261</v>
      </c>
      <c r="B270" s="24">
        <v>80111600</v>
      </c>
      <c r="C270" s="25" t="s">
        <v>300</v>
      </c>
      <c r="D270" s="14" t="s">
        <v>363</v>
      </c>
      <c r="E270" s="14" t="s">
        <v>363</v>
      </c>
      <c r="F270" s="22">
        <v>7</v>
      </c>
      <c r="G270" s="18" t="s">
        <v>47</v>
      </c>
      <c r="H270" s="18" t="s">
        <v>44</v>
      </c>
      <c r="I270" s="39">
        <v>90499997</v>
      </c>
      <c r="J270" s="39">
        <v>90499997</v>
      </c>
      <c r="K270" s="18" t="s">
        <v>46</v>
      </c>
      <c r="L270" s="23" t="s">
        <v>19</v>
      </c>
      <c r="M270" s="14" t="s">
        <v>17</v>
      </c>
      <c r="N270" s="14" t="s">
        <v>18</v>
      </c>
      <c r="O270" s="15" t="s">
        <v>50</v>
      </c>
      <c r="P270" s="16" t="s">
        <v>283</v>
      </c>
      <c r="Q270" s="17" t="s">
        <v>51</v>
      </c>
    </row>
    <row r="271" spans="1:17" ht="45" x14ac:dyDescent="0.25">
      <c r="A271" s="14">
        <v>262</v>
      </c>
      <c r="B271" s="24">
        <v>80111600</v>
      </c>
      <c r="C271" s="25" t="s">
        <v>301</v>
      </c>
      <c r="D271" s="14" t="s">
        <v>21</v>
      </c>
      <c r="E271" s="14" t="s">
        <v>21</v>
      </c>
      <c r="F271" s="22">
        <v>11.5</v>
      </c>
      <c r="G271" s="18" t="s">
        <v>47</v>
      </c>
      <c r="H271" s="18" t="s">
        <v>43</v>
      </c>
      <c r="I271" s="39">
        <v>79183549</v>
      </c>
      <c r="J271" s="39">
        <v>79183549</v>
      </c>
      <c r="K271" s="18" t="s">
        <v>46</v>
      </c>
      <c r="L271" s="23" t="s">
        <v>19</v>
      </c>
      <c r="M271" s="14" t="s">
        <v>17</v>
      </c>
      <c r="N271" s="14" t="s">
        <v>18</v>
      </c>
      <c r="O271" s="15" t="s">
        <v>50</v>
      </c>
      <c r="P271" s="16" t="s">
        <v>283</v>
      </c>
      <c r="Q271" s="17" t="s">
        <v>51</v>
      </c>
    </row>
    <row r="272" spans="1:17" ht="45" x14ac:dyDescent="0.25">
      <c r="A272" s="14">
        <v>263</v>
      </c>
      <c r="B272" s="24">
        <v>80111600</v>
      </c>
      <c r="C272" s="25" t="s">
        <v>302</v>
      </c>
      <c r="D272" s="14" t="s">
        <v>21</v>
      </c>
      <c r="E272" s="14" t="s">
        <v>21</v>
      </c>
      <c r="F272" s="22">
        <v>11.5</v>
      </c>
      <c r="G272" s="18" t="s">
        <v>47</v>
      </c>
      <c r="H272" s="18" t="s">
        <v>43</v>
      </c>
      <c r="I272" s="39">
        <v>140697164</v>
      </c>
      <c r="J272" s="39">
        <v>140697164</v>
      </c>
      <c r="K272" s="18" t="s">
        <v>46</v>
      </c>
      <c r="L272" s="23" t="s">
        <v>19</v>
      </c>
      <c r="M272" s="14" t="s">
        <v>17</v>
      </c>
      <c r="N272" s="14" t="s">
        <v>18</v>
      </c>
      <c r="O272" s="15" t="s">
        <v>50</v>
      </c>
      <c r="P272" s="16" t="s">
        <v>283</v>
      </c>
      <c r="Q272" s="17" t="s">
        <v>51</v>
      </c>
    </row>
    <row r="273" spans="1:17" ht="45" x14ac:dyDescent="0.25">
      <c r="A273" s="14">
        <v>264</v>
      </c>
      <c r="B273" s="24">
        <v>80111600</v>
      </c>
      <c r="C273" s="25" t="s">
        <v>303</v>
      </c>
      <c r="D273" s="14" t="s">
        <v>21</v>
      </c>
      <c r="E273" s="14" t="s">
        <v>21</v>
      </c>
      <c r="F273" s="22">
        <v>11.5</v>
      </c>
      <c r="G273" s="18" t="s">
        <v>47</v>
      </c>
      <c r="H273" s="18" t="s">
        <v>43</v>
      </c>
      <c r="I273" s="39">
        <v>176927489</v>
      </c>
      <c r="J273" s="39">
        <v>176927489</v>
      </c>
      <c r="K273" s="18" t="s">
        <v>46</v>
      </c>
      <c r="L273" s="23" t="s">
        <v>19</v>
      </c>
      <c r="M273" s="14" t="s">
        <v>17</v>
      </c>
      <c r="N273" s="14" t="s">
        <v>18</v>
      </c>
      <c r="O273" s="15" t="s">
        <v>50</v>
      </c>
      <c r="P273" s="16" t="s">
        <v>283</v>
      </c>
      <c r="Q273" s="17" t="s">
        <v>51</v>
      </c>
    </row>
    <row r="274" spans="1:17" ht="60" x14ac:dyDescent="0.25">
      <c r="A274" s="14">
        <v>265</v>
      </c>
      <c r="B274" s="24">
        <v>80111600</v>
      </c>
      <c r="C274" s="25" t="s">
        <v>304</v>
      </c>
      <c r="D274" s="14" t="s">
        <v>21</v>
      </c>
      <c r="E274" s="14" t="s">
        <v>21</v>
      </c>
      <c r="F274" s="22">
        <v>11.5</v>
      </c>
      <c r="G274" s="18" t="s">
        <v>47</v>
      </c>
      <c r="H274" s="18" t="s">
        <v>43</v>
      </c>
      <c r="I274" s="39">
        <v>118232915</v>
      </c>
      <c r="J274" s="39">
        <v>118232915</v>
      </c>
      <c r="K274" s="18" t="s">
        <v>46</v>
      </c>
      <c r="L274" s="23" t="s">
        <v>19</v>
      </c>
      <c r="M274" s="14" t="s">
        <v>17</v>
      </c>
      <c r="N274" s="14" t="s">
        <v>18</v>
      </c>
      <c r="O274" s="15" t="s">
        <v>50</v>
      </c>
      <c r="P274" s="16" t="s">
        <v>283</v>
      </c>
      <c r="Q274" s="17" t="s">
        <v>51</v>
      </c>
    </row>
    <row r="275" spans="1:17" ht="60" x14ac:dyDescent="0.25">
      <c r="A275" s="14">
        <v>266</v>
      </c>
      <c r="B275" s="24">
        <v>80111600</v>
      </c>
      <c r="C275" s="25" t="s">
        <v>305</v>
      </c>
      <c r="D275" s="14" t="s">
        <v>21</v>
      </c>
      <c r="E275" s="14" t="s">
        <v>21</v>
      </c>
      <c r="F275" s="22">
        <v>11.5</v>
      </c>
      <c r="G275" s="18" t="s">
        <v>47</v>
      </c>
      <c r="H275" s="18" t="s">
        <v>43</v>
      </c>
      <c r="I275" s="39">
        <v>118232915</v>
      </c>
      <c r="J275" s="39">
        <v>118232915</v>
      </c>
      <c r="K275" s="18" t="s">
        <v>46</v>
      </c>
      <c r="L275" s="23" t="s">
        <v>19</v>
      </c>
      <c r="M275" s="14" t="s">
        <v>17</v>
      </c>
      <c r="N275" s="14" t="s">
        <v>18</v>
      </c>
      <c r="O275" s="15" t="s">
        <v>50</v>
      </c>
      <c r="P275" s="16" t="s">
        <v>283</v>
      </c>
      <c r="Q275" s="17" t="s">
        <v>51</v>
      </c>
    </row>
    <row r="276" spans="1:17" ht="45" x14ac:dyDescent="0.25">
      <c r="A276" s="14">
        <v>267</v>
      </c>
      <c r="B276" s="24">
        <v>80111600</v>
      </c>
      <c r="C276" s="25" t="s">
        <v>306</v>
      </c>
      <c r="D276" s="14" t="s">
        <v>21</v>
      </c>
      <c r="E276" s="14" t="s">
        <v>21</v>
      </c>
      <c r="F276" s="22">
        <v>11.5</v>
      </c>
      <c r="G276" s="18" t="s">
        <v>47</v>
      </c>
      <c r="H276" s="18" t="s">
        <v>43</v>
      </c>
      <c r="I276" s="39">
        <v>99277902</v>
      </c>
      <c r="J276" s="39">
        <v>99277902</v>
      </c>
      <c r="K276" s="18" t="s">
        <v>46</v>
      </c>
      <c r="L276" s="23" t="s">
        <v>19</v>
      </c>
      <c r="M276" s="14" t="s">
        <v>17</v>
      </c>
      <c r="N276" s="14" t="s">
        <v>18</v>
      </c>
      <c r="O276" s="15" t="s">
        <v>50</v>
      </c>
      <c r="P276" s="16" t="s">
        <v>283</v>
      </c>
      <c r="Q276" s="17" t="s">
        <v>51</v>
      </c>
    </row>
    <row r="277" spans="1:17" ht="45" x14ac:dyDescent="0.25">
      <c r="A277" s="14">
        <v>268</v>
      </c>
      <c r="B277" s="24">
        <v>80111600</v>
      </c>
      <c r="C277" s="25" t="s">
        <v>307</v>
      </c>
      <c r="D277" s="14" t="s">
        <v>21</v>
      </c>
      <c r="E277" s="14" t="s">
        <v>21</v>
      </c>
      <c r="F277" s="22">
        <v>11.5</v>
      </c>
      <c r="G277" s="18" t="s">
        <v>47</v>
      </c>
      <c r="H277" s="18" t="s">
        <v>43</v>
      </c>
      <c r="I277" s="39">
        <v>59858938</v>
      </c>
      <c r="J277" s="39">
        <v>59858938</v>
      </c>
      <c r="K277" s="18" t="s">
        <v>46</v>
      </c>
      <c r="L277" s="23" t="s">
        <v>19</v>
      </c>
      <c r="M277" s="14" t="s">
        <v>17</v>
      </c>
      <c r="N277" s="14" t="s">
        <v>18</v>
      </c>
      <c r="O277" s="15" t="s">
        <v>50</v>
      </c>
      <c r="P277" s="16" t="s">
        <v>283</v>
      </c>
      <c r="Q277" s="17" t="s">
        <v>51</v>
      </c>
    </row>
    <row r="278" spans="1:17" ht="45" x14ac:dyDescent="0.25">
      <c r="A278" s="14">
        <v>269</v>
      </c>
      <c r="B278" s="24">
        <v>80111600</v>
      </c>
      <c r="C278" s="25" t="s">
        <v>308</v>
      </c>
      <c r="D278" s="14" t="s">
        <v>21</v>
      </c>
      <c r="E278" s="14" t="s">
        <v>21</v>
      </c>
      <c r="F278" s="22">
        <v>11.5</v>
      </c>
      <c r="G278" s="18" t="s">
        <v>47</v>
      </c>
      <c r="H278" s="18" t="s">
        <v>43</v>
      </c>
      <c r="I278" s="39">
        <v>59858938</v>
      </c>
      <c r="J278" s="39">
        <v>59858938</v>
      </c>
      <c r="K278" s="18" t="s">
        <v>46</v>
      </c>
      <c r="L278" s="23" t="s">
        <v>19</v>
      </c>
      <c r="M278" s="14" t="s">
        <v>17</v>
      </c>
      <c r="N278" s="14" t="s">
        <v>18</v>
      </c>
      <c r="O278" s="15" t="s">
        <v>50</v>
      </c>
      <c r="P278" s="16" t="s">
        <v>283</v>
      </c>
      <c r="Q278" s="17" t="s">
        <v>51</v>
      </c>
    </row>
    <row r="279" spans="1:17" ht="45" x14ac:dyDescent="0.25">
      <c r="A279" s="14">
        <v>270</v>
      </c>
      <c r="B279" s="24">
        <v>80111600</v>
      </c>
      <c r="C279" s="25" t="s">
        <v>309</v>
      </c>
      <c r="D279" s="14" t="s">
        <v>21</v>
      </c>
      <c r="E279" s="14" t="s">
        <v>21</v>
      </c>
      <c r="F279" s="22">
        <v>11.5</v>
      </c>
      <c r="G279" s="18" t="s">
        <v>47</v>
      </c>
      <c r="H279" s="18" t="s">
        <v>43</v>
      </c>
      <c r="I279" s="39">
        <v>59859582</v>
      </c>
      <c r="J279" s="39">
        <v>59859582</v>
      </c>
      <c r="K279" s="18" t="s">
        <v>46</v>
      </c>
      <c r="L279" s="23" t="s">
        <v>19</v>
      </c>
      <c r="M279" s="14" t="s">
        <v>17</v>
      </c>
      <c r="N279" s="14" t="s">
        <v>18</v>
      </c>
      <c r="O279" s="15" t="s">
        <v>50</v>
      </c>
      <c r="P279" s="16" t="s">
        <v>283</v>
      </c>
      <c r="Q279" s="17" t="s">
        <v>51</v>
      </c>
    </row>
    <row r="280" spans="1:17" ht="45" x14ac:dyDescent="0.25">
      <c r="A280" s="14">
        <v>271</v>
      </c>
      <c r="B280" s="24">
        <v>80111600</v>
      </c>
      <c r="C280" s="25" t="s">
        <v>310</v>
      </c>
      <c r="D280" s="14" t="s">
        <v>21</v>
      </c>
      <c r="E280" s="14" t="s">
        <v>21</v>
      </c>
      <c r="F280" s="22">
        <v>11.5</v>
      </c>
      <c r="G280" s="18" t="s">
        <v>47</v>
      </c>
      <c r="H280" s="18" t="s">
        <v>43</v>
      </c>
      <c r="I280" s="39">
        <v>59859582</v>
      </c>
      <c r="J280" s="39">
        <v>59859582</v>
      </c>
      <c r="K280" s="18" t="s">
        <v>46</v>
      </c>
      <c r="L280" s="23" t="s">
        <v>19</v>
      </c>
      <c r="M280" s="14" t="s">
        <v>17</v>
      </c>
      <c r="N280" s="14" t="s">
        <v>18</v>
      </c>
      <c r="O280" s="15" t="s">
        <v>50</v>
      </c>
      <c r="P280" s="16" t="s">
        <v>283</v>
      </c>
      <c r="Q280" s="17" t="s">
        <v>51</v>
      </c>
    </row>
    <row r="281" spans="1:17" ht="45" x14ac:dyDescent="0.25">
      <c r="A281" s="14">
        <v>272</v>
      </c>
      <c r="B281" s="24">
        <v>80111600</v>
      </c>
      <c r="C281" s="25" t="s">
        <v>311</v>
      </c>
      <c r="D281" s="14" t="s">
        <v>21</v>
      </c>
      <c r="E281" s="14" t="s">
        <v>21</v>
      </c>
      <c r="F281" s="22">
        <v>11.5</v>
      </c>
      <c r="G281" s="18" t="s">
        <v>47</v>
      </c>
      <c r="H281" s="18" t="s">
        <v>43</v>
      </c>
      <c r="I281" s="39">
        <v>59859582</v>
      </c>
      <c r="J281" s="39">
        <v>59859582</v>
      </c>
      <c r="K281" s="18" t="s">
        <v>46</v>
      </c>
      <c r="L281" s="23" t="s">
        <v>19</v>
      </c>
      <c r="M281" s="14" t="s">
        <v>17</v>
      </c>
      <c r="N281" s="14" t="s">
        <v>18</v>
      </c>
      <c r="O281" s="15" t="s">
        <v>50</v>
      </c>
      <c r="P281" s="16" t="s">
        <v>283</v>
      </c>
      <c r="Q281" s="17" t="s">
        <v>51</v>
      </c>
    </row>
    <row r="282" spans="1:17" ht="60" x14ac:dyDescent="0.25">
      <c r="A282" s="14">
        <v>273</v>
      </c>
      <c r="B282" s="24">
        <v>80111600</v>
      </c>
      <c r="C282" s="25" t="s">
        <v>312</v>
      </c>
      <c r="D282" s="14" t="s">
        <v>21</v>
      </c>
      <c r="E282" s="14" t="s">
        <v>21</v>
      </c>
      <c r="F282" s="22">
        <v>11.5</v>
      </c>
      <c r="G282" s="18" t="s">
        <v>47</v>
      </c>
      <c r="H282" s="18" t="s">
        <v>43</v>
      </c>
      <c r="I282" s="39">
        <v>99277902</v>
      </c>
      <c r="J282" s="39">
        <v>99277902</v>
      </c>
      <c r="K282" s="18" t="s">
        <v>46</v>
      </c>
      <c r="L282" s="23" t="s">
        <v>19</v>
      </c>
      <c r="M282" s="14" t="s">
        <v>17</v>
      </c>
      <c r="N282" s="14" t="s">
        <v>18</v>
      </c>
      <c r="O282" s="15" t="s">
        <v>50</v>
      </c>
      <c r="P282" s="16" t="s">
        <v>283</v>
      </c>
      <c r="Q282" s="17" t="s">
        <v>51</v>
      </c>
    </row>
    <row r="283" spans="1:17" ht="45" x14ac:dyDescent="0.25">
      <c r="A283" s="14">
        <v>274</v>
      </c>
      <c r="B283" s="24">
        <v>80111600</v>
      </c>
      <c r="C283" s="25" t="s">
        <v>313</v>
      </c>
      <c r="D283" s="14" t="s">
        <v>21</v>
      </c>
      <c r="E283" s="14" t="s">
        <v>21</v>
      </c>
      <c r="F283" s="22">
        <v>11.5</v>
      </c>
      <c r="G283" s="18" t="s">
        <v>47</v>
      </c>
      <c r="H283" s="18" t="s">
        <v>43</v>
      </c>
      <c r="I283" s="39">
        <v>140697164</v>
      </c>
      <c r="J283" s="39">
        <v>140697164</v>
      </c>
      <c r="K283" s="18" t="s">
        <v>46</v>
      </c>
      <c r="L283" s="23" t="s">
        <v>19</v>
      </c>
      <c r="M283" s="14" t="s">
        <v>17</v>
      </c>
      <c r="N283" s="14" t="s">
        <v>18</v>
      </c>
      <c r="O283" s="15" t="s">
        <v>50</v>
      </c>
      <c r="P283" s="16" t="s">
        <v>283</v>
      </c>
      <c r="Q283" s="17" t="s">
        <v>51</v>
      </c>
    </row>
    <row r="284" spans="1:17" ht="45" x14ac:dyDescent="0.25">
      <c r="A284" s="14">
        <v>275</v>
      </c>
      <c r="B284" s="24">
        <v>80111600</v>
      </c>
      <c r="C284" s="25" t="s">
        <v>314</v>
      </c>
      <c r="D284" s="14" t="s">
        <v>21</v>
      </c>
      <c r="E284" s="14" t="s">
        <v>21</v>
      </c>
      <c r="F284" s="22">
        <v>11.5</v>
      </c>
      <c r="G284" s="18" t="s">
        <v>47</v>
      </c>
      <c r="H284" s="18" t="s">
        <v>43</v>
      </c>
      <c r="I284" s="39">
        <v>59859582</v>
      </c>
      <c r="J284" s="39">
        <v>59859582</v>
      </c>
      <c r="K284" s="18" t="s">
        <v>46</v>
      </c>
      <c r="L284" s="23" t="s">
        <v>19</v>
      </c>
      <c r="M284" s="14" t="s">
        <v>17</v>
      </c>
      <c r="N284" s="14" t="s">
        <v>18</v>
      </c>
      <c r="O284" s="15" t="s">
        <v>50</v>
      </c>
      <c r="P284" s="16" t="s">
        <v>283</v>
      </c>
      <c r="Q284" s="17" t="s">
        <v>51</v>
      </c>
    </row>
    <row r="285" spans="1:17" ht="45" x14ac:dyDescent="0.25">
      <c r="A285" s="14">
        <v>276</v>
      </c>
      <c r="B285" s="24">
        <v>80111600</v>
      </c>
      <c r="C285" s="25" t="s">
        <v>315</v>
      </c>
      <c r="D285" s="14" t="s">
        <v>21</v>
      </c>
      <c r="E285" s="14" t="s">
        <v>21</v>
      </c>
      <c r="F285" s="22">
        <v>11.5</v>
      </c>
      <c r="G285" s="18" t="s">
        <v>47</v>
      </c>
      <c r="H285" s="18" t="s">
        <v>43</v>
      </c>
      <c r="I285" s="39">
        <v>118232915</v>
      </c>
      <c r="J285" s="39">
        <v>118232915</v>
      </c>
      <c r="K285" s="18" t="s">
        <v>46</v>
      </c>
      <c r="L285" s="23" t="s">
        <v>19</v>
      </c>
      <c r="M285" s="14" t="s">
        <v>17</v>
      </c>
      <c r="N285" s="14" t="s">
        <v>18</v>
      </c>
      <c r="O285" s="15" t="s">
        <v>50</v>
      </c>
      <c r="P285" s="16" t="s">
        <v>283</v>
      </c>
      <c r="Q285" s="17" t="s">
        <v>51</v>
      </c>
    </row>
    <row r="286" spans="1:17" ht="45" x14ac:dyDescent="0.25">
      <c r="A286" s="14">
        <v>277</v>
      </c>
      <c r="B286" s="24">
        <v>80111600</v>
      </c>
      <c r="C286" s="25" t="s">
        <v>316</v>
      </c>
      <c r="D286" s="14" t="s">
        <v>21</v>
      </c>
      <c r="E286" s="14" t="s">
        <v>21</v>
      </c>
      <c r="F286" s="22">
        <v>11.5</v>
      </c>
      <c r="G286" s="18" t="s">
        <v>47</v>
      </c>
      <c r="H286" s="18" t="s">
        <v>43</v>
      </c>
      <c r="I286" s="39">
        <v>59859582</v>
      </c>
      <c r="J286" s="39">
        <v>59859582</v>
      </c>
      <c r="K286" s="18" t="s">
        <v>46</v>
      </c>
      <c r="L286" s="23" t="s">
        <v>19</v>
      </c>
      <c r="M286" s="14" t="s">
        <v>17</v>
      </c>
      <c r="N286" s="14" t="s">
        <v>18</v>
      </c>
      <c r="O286" s="15" t="s">
        <v>50</v>
      </c>
      <c r="P286" s="16" t="s">
        <v>283</v>
      </c>
      <c r="Q286" s="17" t="s">
        <v>51</v>
      </c>
    </row>
    <row r="287" spans="1:17" ht="60" x14ac:dyDescent="0.25">
      <c r="A287" s="14">
        <v>278</v>
      </c>
      <c r="B287" s="24">
        <v>80111600</v>
      </c>
      <c r="C287" s="25" t="s">
        <v>317</v>
      </c>
      <c r="D287" s="14" t="s">
        <v>21</v>
      </c>
      <c r="E287" s="14" t="s">
        <v>21</v>
      </c>
      <c r="F287" s="22">
        <v>11.5</v>
      </c>
      <c r="G287" s="18" t="s">
        <v>47</v>
      </c>
      <c r="H287" s="18" t="s">
        <v>43</v>
      </c>
      <c r="I287" s="39">
        <v>176927489</v>
      </c>
      <c r="J287" s="39">
        <v>176927489</v>
      </c>
      <c r="K287" s="18" t="s">
        <v>46</v>
      </c>
      <c r="L287" s="23" t="s">
        <v>19</v>
      </c>
      <c r="M287" s="14" t="s">
        <v>17</v>
      </c>
      <c r="N287" s="14" t="s">
        <v>18</v>
      </c>
      <c r="O287" s="15" t="s">
        <v>50</v>
      </c>
      <c r="P287" s="16" t="s">
        <v>283</v>
      </c>
      <c r="Q287" s="17" t="s">
        <v>51</v>
      </c>
    </row>
    <row r="288" spans="1:17" ht="45" x14ac:dyDescent="0.25">
      <c r="A288" s="14">
        <v>279</v>
      </c>
      <c r="B288" s="24">
        <v>80111600</v>
      </c>
      <c r="C288" s="25" t="s">
        <v>318</v>
      </c>
      <c r="D288" s="14" t="s">
        <v>21</v>
      </c>
      <c r="E288" s="14" t="s">
        <v>21</v>
      </c>
      <c r="F288" s="22">
        <v>11.5</v>
      </c>
      <c r="G288" s="18" t="s">
        <v>47</v>
      </c>
      <c r="H288" s="18" t="s">
        <v>43</v>
      </c>
      <c r="I288" s="39">
        <v>59859582</v>
      </c>
      <c r="J288" s="39">
        <v>59859582</v>
      </c>
      <c r="K288" s="18" t="s">
        <v>46</v>
      </c>
      <c r="L288" s="23" t="s">
        <v>19</v>
      </c>
      <c r="M288" s="14" t="s">
        <v>17</v>
      </c>
      <c r="N288" s="14" t="s">
        <v>18</v>
      </c>
      <c r="O288" s="15" t="s">
        <v>50</v>
      </c>
      <c r="P288" s="16" t="s">
        <v>283</v>
      </c>
      <c r="Q288" s="17" t="s">
        <v>51</v>
      </c>
    </row>
    <row r="289" spans="1:17" ht="60" x14ac:dyDescent="0.25">
      <c r="A289" s="14">
        <v>280</v>
      </c>
      <c r="B289" s="24">
        <v>80111600</v>
      </c>
      <c r="C289" s="25" t="s">
        <v>319</v>
      </c>
      <c r="D289" s="14" t="s">
        <v>21</v>
      </c>
      <c r="E289" s="14" t="s">
        <v>21</v>
      </c>
      <c r="F289" s="22">
        <v>11.5</v>
      </c>
      <c r="G289" s="18" t="s">
        <v>47</v>
      </c>
      <c r="H289" s="18" t="s">
        <v>43</v>
      </c>
      <c r="I289" s="39">
        <v>176927489</v>
      </c>
      <c r="J289" s="39">
        <v>176927489</v>
      </c>
      <c r="K289" s="18" t="s">
        <v>46</v>
      </c>
      <c r="L289" s="23" t="s">
        <v>19</v>
      </c>
      <c r="M289" s="14" t="s">
        <v>17</v>
      </c>
      <c r="N289" s="14" t="s">
        <v>18</v>
      </c>
      <c r="O289" s="15" t="s">
        <v>50</v>
      </c>
      <c r="P289" s="16" t="s">
        <v>283</v>
      </c>
      <c r="Q289" s="17" t="s">
        <v>51</v>
      </c>
    </row>
    <row r="290" spans="1:17" ht="60" x14ac:dyDescent="0.25">
      <c r="A290" s="14">
        <v>281</v>
      </c>
      <c r="B290" s="24">
        <v>80111600</v>
      </c>
      <c r="C290" s="25" t="s">
        <v>320</v>
      </c>
      <c r="D290" s="14" t="s">
        <v>21</v>
      </c>
      <c r="E290" s="14" t="s">
        <v>21</v>
      </c>
      <c r="F290" s="22">
        <v>11.5</v>
      </c>
      <c r="G290" s="18" t="s">
        <v>47</v>
      </c>
      <c r="H290" s="18" t="s">
        <v>43</v>
      </c>
      <c r="I290" s="39">
        <v>148678567</v>
      </c>
      <c r="J290" s="39">
        <v>148678567</v>
      </c>
      <c r="K290" s="18" t="s">
        <v>46</v>
      </c>
      <c r="L290" s="23" t="s">
        <v>19</v>
      </c>
      <c r="M290" s="14" t="s">
        <v>17</v>
      </c>
      <c r="N290" s="14" t="s">
        <v>18</v>
      </c>
      <c r="O290" s="15" t="s">
        <v>50</v>
      </c>
      <c r="P290" s="16" t="s">
        <v>283</v>
      </c>
      <c r="Q290" s="17" t="s">
        <v>51</v>
      </c>
    </row>
    <row r="291" spans="1:17" ht="45" x14ac:dyDescent="0.25">
      <c r="A291" s="14">
        <v>282</v>
      </c>
      <c r="B291" s="24">
        <v>80111600</v>
      </c>
      <c r="C291" s="25" t="s">
        <v>321</v>
      </c>
      <c r="D291" s="14" t="s">
        <v>21</v>
      </c>
      <c r="E291" s="14" t="s">
        <v>21</v>
      </c>
      <c r="F291" s="22">
        <v>11.5</v>
      </c>
      <c r="G291" s="18" t="s">
        <v>47</v>
      </c>
      <c r="H291" s="18" t="s">
        <v>43</v>
      </c>
      <c r="I291" s="39">
        <v>59859582</v>
      </c>
      <c r="J291" s="39">
        <v>59859582</v>
      </c>
      <c r="K291" s="18" t="s">
        <v>46</v>
      </c>
      <c r="L291" s="23" t="s">
        <v>19</v>
      </c>
      <c r="M291" s="14" t="s">
        <v>17</v>
      </c>
      <c r="N291" s="14" t="s">
        <v>18</v>
      </c>
      <c r="O291" s="15" t="s">
        <v>50</v>
      </c>
      <c r="P291" s="16" t="s">
        <v>283</v>
      </c>
      <c r="Q291" s="17" t="s">
        <v>51</v>
      </c>
    </row>
    <row r="292" spans="1:17" ht="45" x14ac:dyDescent="0.25">
      <c r="A292" s="14">
        <v>283</v>
      </c>
      <c r="B292" s="24">
        <v>80111600</v>
      </c>
      <c r="C292" s="25" t="s">
        <v>322</v>
      </c>
      <c r="D292" s="14" t="s">
        <v>21</v>
      </c>
      <c r="E292" s="14" t="s">
        <v>21</v>
      </c>
      <c r="F292" s="22">
        <v>11.5</v>
      </c>
      <c r="G292" s="18" t="s">
        <v>47</v>
      </c>
      <c r="H292" s="18" t="s">
        <v>43</v>
      </c>
      <c r="I292" s="39">
        <v>59859582</v>
      </c>
      <c r="J292" s="39">
        <v>59859582</v>
      </c>
      <c r="K292" s="18" t="s">
        <v>46</v>
      </c>
      <c r="L292" s="23" t="s">
        <v>19</v>
      </c>
      <c r="M292" s="14" t="s">
        <v>17</v>
      </c>
      <c r="N292" s="14" t="s">
        <v>18</v>
      </c>
      <c r="O292" s="15" t="s">
        <v>50</v>
      </c>
      <c r="P292" s="16" t="s">
        <v>283</v>
      </c>
      <c r="Q292" s="17" t="s">
        <v>51</v>
      </c>
    </row>
    <row r="293" spans="1:17" ht="60" x14ac:dyDescent="0.25">
      <c r="A293" s="14">
        <v>284</v>
      </c>
      <c r="B293" s="24">
        <v>80111600</v>
      </c>
      <c r="C293" s="25" t="s">
        <v>323</v>
      </c>
      <c r="D293" s="14" t="s">
        <v>21</v>
      </c>
      <c r="E293" s="14" t="s">
        <v>21</v>
      </c>
      <c r="F293" s="22">
        <v>11.5</v>
      </c>
      <c r="G293" s="18" t="s">
        <v>47</v>
      </c>
      <c r="H293" s="18" t="s">
        <v>43</v>
      </c>
      <c r="I293" s="39">
        <v>148678567</v>
      </c>
      <c r="J293" s="39">
        <v>148678567</v>
      </c>
      <c r="K293" s="18" t="s">
        <v>46</v>
      </c>
      <c r="L293" s="23" t="s">
        <v>19</v>
      </c>
      <c r="M293" s="14" t="s">
        <v>17</v>
      </c>
      <c r="N293" s="14" t="s">
        <v>18</v>
      </c>
      <c r="O293" s="15" t="s">
        <v>50</v>
      </c>
      <c r="P293" s="16" t="s">
        <v>283</v>
      </c>
      <c r="Q293" s="17" t="s">
        <v>51</v>
      </c>
    </row>
    <row r="294" spans="1:17" ht="60" x14ac:dyDescent="0.25">
      <c r="A294" s="14">
        <v>285</v>
      </c>
      <c r="B294" s="24">
        <v>80111600</v>
      </c>
      <c r="C294" s="25" t="s">
        <v>324</v>
      </c>
      <c r="D294" s="14" t="s">
        <v>21</v>
      </c>
      <c r="E294" s="14" t="s">
        <v>21</v>
      </c>
      <c r="F294" s="22">
        <v>11.5</v>
      </c>
      <c r="G294" s="18" t="s">
        <v>47</v>
      </c>
      <c r="H294" s="18" t="s">
        <v>43</v>
      </c>
      <c r="I294" s="39">
        <v>148678567</v>
      </c>
      <c r="J294" s="39">
        <v>148678567</v>
      </c>
      <c r="K294" s="18" t="s">
        <v>46</v>
      </c>
      <c r="L294" s="23" t="s">
        <v>19</v>
      </c>
      <c r="M294" s="14" t="s">
        <v>17</v>
      </c>
      <c r="N294" s="14" t="s">
        <v>18</v>
      </c>
      <c r="O294" s="15" t="s">
        <v>50</v>
      </c>
      <c r="P294" s="16" t="s">
        <v>283</v>
      </c>
      <c r="Q294" s="17" t="s">
        <v>51</v>
      </c>
    </row>
    <row r="295" spans="1:17" ht="60" x14ac:dyDescent="0.25">
      <c r="A295" s="14">
        <v>286</v>
      </c>
      <c r="B295" s="24">
        <v>80111600</v>
      </c>
      <c r="C295" s="25" t="s">
        <v>325</v>
      </c>
      <c r="D295" s="14" t="s">
        <v>21</v>
      </c>
      <c r="E295" s="14" t="s">
        <v>21</v>
      </c>
      <c r="F295" s="22">
        <v>11.5</v>
      </c>
      <c r="G295" s="18" t="s">
        <v>47</v>
      </c>
      <c r="H295" s="18" t="s">
        <v>43</v>
      </c>
      <c r="I295" s="39">
        <v>118232915</v>
      </c>
      <c r="J295" s="39">
        <v>118232915</v>
      </c>
      <c r="K295" s="18" t="s">
        <v>46</v>
      </c>
      <c r="L295" s="23" t="s">
        <v>19</v>
      </c>
      <c r="M295" s="14" t="s">
        <v>17</v>
      </c>
      <c r="N295" s="14" t="s">
        <v>18</v>
      </c>
      <c r="O295" s="15" t="s">
        <v>50</v>
      </c>
      <c r="P295" s="16" t="s">
        <v>283</v>
      </c>
      <c r="Q295" s="17" t="s">
        <v>51</v>
      </c>
    </row>
    <row r="296" spans="1:17" ht="45" x14ac:dyDescent="0.25">
      <c r="A296" s="14">
        <v>287</v>
      </c>
      <c r="B296" s="24">
        <v>80111600</v>
      </c>
      <c r="C296" s="25" t="s">
        <v>326</v>
      </c>
      <c r="D296" s="14" t="s">
        <v>21</v>
      </c>
      <c r="E296" s="14" t="s">
        <v>21</v>
      </c>
      <c r="F296" s="22">
        <v>11</v>
      </c>
      <c r="G296" s="18" t="s">
        <v>47</v>
      </c>
      <c r="H296" s="18" t="s">
        <v>20</v>
      </c>
      <c r="I296" s="39">
        <v>99000000</v>
      </c>
      <c r="J296" s="39">
        <v>99000000</v>
      </c>
      <c r="K296" s="18" t="s">
        <v>46</v>
      </c>
      <c r="L296" s="23" t="s">
        <v>19</v>
      </c>
      <c r="M296" s="14" t="s">
        <v>17</v>
      </c>
      <c r="N296" s="14" t="s">
        <v>18</v>
      </c>
      <c r="O296" s="15" t="s">
        <v>50</v>
      </c>
      <c r="P296" s="16" t="s">
        <v>283</v>
      </c>
      <c r="Q296" s="17" t="s">
        <v>51</v>
      </c>
    </row>
    <row r="297" spans="1:17" ht="45" x14ac:dyDescent="0.25">
      <c r="A297" s="38">
        <v>288</v>
      </c>
      <c r="B297" s="20">
        <v>72101506</v>
      </c>
      <c r="C297" s="36" t="s">
        <v>327</v>
      </c>
      <c r="D297" s="33" t="s">
        <v>21</v>
      </c>
      <c r="E297" s="33" t="s">
        <v>21</v>
      </c>
      <c r="F297" s="21">
        <v>42</v>
      </c>
      <c r="G297" s="33" t="s">
        <v>47</v>
      </c>
      <c r="H297" s="31" t="s">
        <v>20</v>
      </c>
      <c r="I297" s="39">
        <v>80000000</v>
      </c>
      <c r="J297" s="39">
        <v>20000000</v>
      </c>
      <c r="K297" s="31" t="s">
        <v>331</v>
      </c>
      <c r="L297" s="31" t="s">
        <v>332</v>
      </c>
      <c r="M297" s="14" t="s">
        <v>17</v>
      </c>
      <c r="N297" s="14" t="s">
        <v>18</v>
      </c>
      <c r="O297" s="15" t="s">
        <v>50</v>
      </c>
      <c r="P297" s="16" t="s">
        <v>283</v>
      </c>
      <c r="Q297" s="17" t="s">
        <v>51</v>
      </c>
    </row>
    <row r="298" spans="1:17" ht="45" x14ac:dyDescent="0.25">
      <c r="A298" s="38">
        <v>289</v>
      </c>
      <c r="B298" s="20">
        <v>84131500</v>
      </c>
      <c r="C298" s="36" t="s">
        <v>328</v>
      </c>
      <c r="D298" s="33" t="s">
        <v>22</v>
      </c>
      <c r="E298" s="33" t="s">
        <v>329</v>
      </c>
      <c r="F298" s="21">
        <v>37</v>
      </c>
      <c r="G298" s="33" t="s">
        <v>330</v>
      </c>
      <c r="H298" s="31" t="s">
        <v>20</v>
      </c>
      <c r="I298" s="39">
        <v>5300000000</v>
      </c>
      <c r="J298" s="39">
        <v>1600000000</v>
      </c>
      <c r="K298" s="31" t="s">
        <v>331</v>
      </c>
      <c r="L298" s="31" t="s">
        <v>332</v>
      </c>
      <c r="M298" s="14" t="s">
        <v>17</v>
      </c>
      <c r="N298" s="14" t="s">
        <v>18</v>
      </c>
      <c r="O298" s="15" t="s">
        <v>50</v>
      </c>
      <c r="P298" s="16" t="s">
        <v>283</v>
      </c>
      <c r="Q298" s="17" t="s">
        <v>51</v>
      </c>
    </row>
    <row r="299" spans="1:17" ht="45" x14ac:dyDescent="0.25">
      <c r="A299" s="14">
        <v>290</v>
      </c>
      <c r="B299" s="24">
        <v>80141603</v>
      </c>
      <c r="C299" s="25" t="s">
        <v>334</v>
      </c>
      <c r="D299" s="33" t="s">
        <v>21</v>
      </c>
      <c r="E299" s="33" t="s">
        <v>22</v>
      </c>
      <c r="F299" s="21">
        <v>1</v>
      </c>
      <c r="G299" s="33" t="s">
        <v>364</v>
      </c>
      <c r="H299" s="31" t="s">
        <v>44</v>
      </c>
      <c r="I299" s="39">
        <v>95200000</v>
      </c>
      <c r="J299" s="39">
        <v>95200000</v>
      </c>
      <c r="K299" s="18" t="s">
        <v>46</v>
      </c>
      <c r="L299" s="23" t="s">
        <v>19</v>
      </c>
      <c r="M299" s="14" t="s">
        <v>17</v>
      </c>
      <c r="N299" s="14" t="s">
        <v>18</v>
      </c>
      <c r="O299" s="15" t="s">
        <v>50</v>
      </c>
      <c r="P299" s="16" t="s">
        <v>283</v>
      </c>
      <c r="Q299" s="17" t="s">
        <v>51</v>
      </c>
    </row>
    <row r="300" spans="1:17" ht="45" x14ac:dyDescent="0.25">
      <c r="A300" s="14">
        <v>291</v>
      </c>
      <c r="B300" s="24">
        <v>80141603</v>
      </c>
      <c r="C300" s="25" t="s">
        <v>335</v>
      </c>
      <c r="D300" s="33" t="s">
        <v>363</v>
      </c>
      <c r="E300" s="33" t="s">
        <v>363</v>
      </c>
      <c r="F300" s="21">
        <v>1</v>
      </c>
      <c r="G300" s="33" t="s">
        <v>364</v>
      </c>
      <c r="H300" s="31" t="s">
        <v>44</v>
      </c>
      <c r="I300" s="39">
        <v>208000000</v>
      </c>
      <c r="J300" s="39">
        <v>208000000</v>
      </c>
      <c r="K300" s="18" t="s">
        <v>46</v>
      </c>
      <c r="L300" s="23" t="s">
        <v>19</v>
      </c>
      <c r="M300" s="14" t="s">
        <v>17</v>
      </c>
      <c r="N300" s="14" t="s">
        <v>18</v>
      </c>
      <c r="O300" s="15" t="s">
        <v>50</v>
      </c>
      <c r="P300" s="16" t="s">
        <v>283</v>
      </c>
      <c r="Q300" s="17" t="s">
        <v>51</v>
      </c>
    </row>
    <row r="301" spans="1:17" ht="45" x14ac:dyDescent="0.25">
      <c r="A301" s="14">
        <v>292</v>
      </c>
      <c r="B301" s="24">
        <v>81112000</v>
      </c>
      <c r="C301" s="25" t="s">
        <v>336</v>
      </c>
      <c r="D301" s="33" t="s">
        <v>21</v>
      </c>
      <c r="E301" s="33" t="s">
        <v>21</v>
      </c>
      <c r="F301" s="21">
        <v>16</v>
      </c>
      <c r="G301" s="33" t="s">
        <v>47</v>
      </c>
      <c r="H301" s="31" t="s">
        <v>20</v>
      </c>
      <c r="I301" s="39">
        <v>996702438</v>
      </c>
      <c r="J301" s="39">
        <v>996702438</v>
      </c>
      <c r="K301" s="18" t="s">
        <v>46</v>
      </c>
      <c r="L301" s="23" t="s">
        <v>19</v>
      </c>
      <c r="M301" s="14" t="s">
        <v>17</v>
      </c>
      <c r="N301" s="14" t="s">
        <v>18</v>
      </c>
      <c r="O301" s="15" t="s">
        <v>50</v>
      </c>
      <c r="P301" s="16" t="s">
        <v>283</v>
      </c>
      <c r="Q301" s="17" t="s">
        <v>51</v>
      </c>
    </row>
    <row r="302" spans="1:17" ht="60" x14ac:dyDescent="0.25">
      <c r="A302" s="38">
        <v>293</v>
      </c>
      <c r="B302" s="24">
        <v>80111600</v>
      </c>
      <c r="C302" s="36" t="s">
        <v>437</v>
      </c>
      <c r="D302" s="33" t="s">
        <v>363</v>
      </c>
      <c r="E302" s="33" t="s">
        <v>363</v>
      </c>
      <c r="F302" s="21">
        <v>6</v>
      </c>
      <c r="G302" s="33" t="s">
        <v>47</v>
      </c>
      <c r="H302" s="31" t="s">
        <v>20</v>
      </c>
      <c r="I302" s="39">
        <v>106299649</v>
      </c>
      <c r="J302" s="39">
        <v>106299649</v>
      </c>
      <c r="K302" s="18" t="s">
        <v>46</v>
      </c>
      <c r="L302" s="23" t="s">
        <v>19</v>
      </c>
      <c r="M302" s="14" t="s">
        <v>17</v>
      </c>
      <c r="N302" s="14" t="s">
        <v>18</v>
      </c>
      <c r="O302" s="15" t="s">
        <v>50</v>
      </c>
      <c r="P302" s="16" t="s">
        <v>283</v>
      </c>
      <c r="Q302" s="17" t="s">
        <v>51</v>
      </c>
    </row>
    <row r="303" spans="1:17" ht="60" x14ac:dyDescent="0.25">
      <c r="A303" s="38">
        <v>294</v>
      </c>
      <c r="B303" s="24">
        <v>80111600</v>
      </c>
      <c r="C303" s="25" t="s">
        <v>337</v>
      </c>
      <c r="D303" s="33" t="s">
        <v>22</v>
      </c>
      <c r="E303" s="33" t="s">
        <v>22</v>
      </c>
      <c r="F303" s="21">
        <v>6</v>
      </c>
      <c r="G303" s="33" t="s">
        <v>47</v>
      </c>
      <c r="H303" s="31" t="s">
        <v>20</v>
      </c>
      <c r="I303" s="39">
        <v>77571426</v>
      </c>
      <c r="J303" s="39">
        <v>77571426</v>
      </c>
      <c r="K303" s="18" t="s">
        <v>46</v>
      </c>
      <c r="L303" s="23" t="s">
        <v>19</v>
      </c>
      <c r="M303" s="14" t="s">
        <v>17</v>
      </c>
      <c r="N303" s="14" t="s">
        <v>18</v>
      </c>
      <c r="O303" s="15" t="s">
        <v>50</v>
      </c>
      <c r="P303" s="16" t="s">
        <v>283</v>
      </c>
      <c r="Q303" s="17" t="s">
        <v>51</v>
      </c>
    </row>
    <row r="304" spans="1:17" ht="60" x14ac:dyDescent="0.25">
      <c r="A304" s="14">
        <v>295</v>
      </c>
      <c r="B304" s="24">
        <v>80111600</v>
      </c>
      <c r="C304" s="25" t="s">
        <v>338</v>
      </c>
      <c r="D304" s="33" t="s">
        <v>22</v>
      </c>
      <c r="E304" s="33" t="s">
        <v>22</v>
      </c>
      <c r="F304" s="21">
        <v>6</v>
      </c>
      <c r="G304" s="33" t="s">
        <v>47</v>
      </c>
      <c r="H304" s="31" t="s">
        <v>20</v>
      </c>
      <c r="I304" s="39">
        <v>77571426</v>
      </c>
      <c r="J304" s="39">
        <v>77571426</v>
      </c>
      <c r="K304" s="18" t="s">
        <v>46</v>
      </c>
      <c r="L304" s="23" t="s">
        <v>19</v>
      </c>
      <c r="M304" s="14" t="s">
        <v>17</v>
      </c>
      <c r="N304" s="14" t="s">
        <v>18</v>
      </c>
      <c r="O304" s="15" t="s">
        <v>50</v>
      </c>
      <c r="P304" s="16" t="s">
        <v>283</v>
      </c>
      <c r="Q304" s="17" t="s">
        <v>51</v>
      </c>
    </row>
    <row r="305" spans="1:17" ht="45" x14ac:dyDescent="0.25">
      <c r="A305" s="14">
        <v>296</v>
      </c>
      <c r="B305" s="24">
        <v>80111600</v>
      </c>
      <c r="C305" s="36" t="s">
        <v>438</v>
      </c>
      <c r="D305" s="33" t="s">
        <v>363</v>
      </c>
      <c r="E305" s="33" t="s">
        <v>363</v>
      </c>
      <c r="F305" s="21">
        <v>6</v>
      </c>
      <c r="G305" s="33" t="s">
        <v>47</v>
      </c>
      <c r="H305" s="31" t="s">
        <v>20</v>
      </c>
      <c r="I305" s="39">
        <v>25281132</v>
      </c>
      <c r="J305" s="39">
        <v>25281132</v>
      </c>
      <c r="K305" s="18" t="s">
        <v>46</v>
      </c>
      <c r="L305" s="23" t="s">
        <v>19</v>
      </c>
      <c r="M305" s="14" t="s">
        <v>17</v>
      </c>
      <c r="N305" s="14" t="s">
        <v>18</v>
      </c>
      <c r="O305" s="15" t="s">
        <v>50</v>
      </c>
      <c r="P305" s="16" t="s">
        <v>283</v>
      </c>
      <c r="Q305" s="17" t="s">
        <v>51</v>
      </c>
    </row>
    <row r="306" spans="1:17" ht="75" x14ac:dyDescent="0.25">
      <c r="A306" s="14">
        <v>297</v>
      </c>
      <c r="B306" s="24">
        <v>85121500</v>
      </c>
      <c r="C306" s="25" t="s">
        <v>339</v>
      </c>
      <c r="D306" s="33" t="s">
        <v>22</v>
      </c>
      <c r="E306" s="33" t="s">
        <v>22</v>
      </c>
      <c r="F306" s="21">
        <v>11</v>
      </c>
      <c r="G306" s="33" t="s">
        <v>365</v>
      </c>
      <c r="H306" s="31" t="s">
        <v>20</v>
      </c>
      <c r="I306" s="39">
        <v>9228403</v>
      </c>
      <c r="J306" s="39">
        <v>9228403</v>
      </c>
      <c r="K306" s="18" t="s">
        <v>46</v>
      </c>
      <c r="L306" s="23" t="s">
        <v>19</v>
      </c>
      <c r="M306" s="14" t="s">
        <v>17</v>
      </c>
      <c r="N306" s="14" t="s">
        <v>18</v>
      </c>
      <c r="O306" s="15" t="s">
        <v>50</v>
      </c>
      <c r="P306" s="16" t="s">
        <v>283</v>
      </c>
      <c r="Q306" s="17" t="s">
        <v>51</v>
      </c>
    </row>
    <row r="307" spans="1:17" ht="45" x14ac:dyDescent="0.25">
      <c r="A307" s="38">
        <v>298</v>
      </c>
      <c r="B307" s="24">
        <v>43233200</v>
      </c>
      <c r="C307" s="25" t="s">
        <v>340</v>
      </c>
      <c r="D307" s="33" t="s">
        <v>21</v>
      </c>
      <c r="E307" s="33" t="s">
        <v>21</v>
      </c>
      <c r="F307" s="21">
        <v>11</v>
      </c>
      <c r="G307" s="33" t="s">
        <v>366</v>
      </c>
      <c r="H307" s="31" t="s">
        <v>20</v>
      </c>
      <c r="I307" s="39">
        <v>7000000</v>
      </c>
      <c r="J307" s="39">
        <v>7000000</v>
      </c>
      <c r="K307" s="18" t="s">
        <v>46</v>
      </c>
      <c r="L307" s="23" t="s">
        <v>19</v>
      </c>
      <c r="M307" s="14" t="s">
        <v>17</v>
      </c>
      <c r="N307" s="14" t="s">
        <v>18</v>
      </c>
      <c r="O307" s="15" t="s">
        <v>50</v>
      </c>
      <c r="P307" s="16" t="s">
        <v>283</v>
      </c>
      <c r="Q307" s="17" t="s">
        <v>51</v>
      </c>
    </row>
    <row r="308" spans="1:17" ht="45" x14ac:dyDescent="0.25">
      <c r="A308" s="38">
        <v>299</v>
      </c>
      <c r="B308" s="24">
        <v>80111600</v>
      </c>
      <c r="C308" s="25" t="s">
        <v>341</v>
      </c>
      <c r="D308" s="33" t="s">
        <v>21</v>
      </c>
      <c r="E308" s="33" t="s">
        <v>21</v>
      </c>
      <c r="F308" s="21">
        <v>7</v>
      </c>
      <c r="G308" s="33" t="s">
        <v>47</v>
      </c>
      <c r="H308" s="31" t="s">
        <v>44</v>
      </c>
      <c r="I308" s="39">
        <v>63000000</v>
      </c>
      <c r="J308" s="39">
        <v>63000000</v>
      </c>
      <c r="K308" s="18" t="s">
        <v>46</v>
      </c>
      <c r="L308" s="23" t="s">
        <v>19</v>
      </c>
      <c r="M308" s="14" t="s">
        <v>17</v>
      </c>
      <c r="N308" s="14" t="s">
        <v>18</v>
      </c>
      <c r="O308" s="15" t="s">
        <v>50</v>
      </c>
      <c r="P308" s="16" t="s">
        <v>283</v>
      </c>
      <c r="Q308" s="17" t="s">
        <v>51</v>
      </c>
    </row>
    <row r="309" spans="1:17" ht="60" x14ac:dyDescent="0.25">
      <c r="A309" s="14">
        <v>301</v>
      </c>
      <c r="B309" s="24">
        <v>80111600</v>
      </c>
      <c r="C309" s="25" t="s">
        <v>342</v>
      </c>
      <c r="D309" s="33" t="s">
        <v>21</v>
      </c>
      <c r="E309" s="33" t="s">
        <v>21</v>
      </c>
      <c r="F309" s="21">
        <v>7</v>
      </c>
      <c r="G309" s="33" t="s">
        <v>47</v>
      </c>
      <c r="H309" s="31" t="s">
        <v>44</v>
      </c>
      <c r="I309" s="39">
        <v>60200000</v>
      </c>
      <c r="J309" s="39">
        <v>60200000</v>
      </c>
      <c r="K309" s="18" t="s">
        <v>46</v>
      </c>
      <c r="L309" s="23" t="s">
        <v>19</v>
      </c>
      <c r="M309" s="14" t="s">
        <v>17</v>
      </c>
      <c r="N309" s="14" t="s">
        <v>18</v>
      </c>
      <c r="O309" s="15" t="s">
        <v>50</v>
      </c>
      <c r="P309" s="16" t="s">
        <v>283</v>
      </c>
      <c r="Q309" s="17" t="s">
        <v>51</v>
      </c>
    </row>
    <row r="310" spans="1:17" ht="45" x14ac:dyDescent="0.25">
      <c r="A310" s="14">
        <v>302</v>
      </c>
      <c r="B310" s="24" t="s">
        <v>343</v>
      </c>
      <c r="C310" s="25" t="s">
        <v>344</v>
      </c>
      <c r="D310" s="33" t="s">
        <v>411</v>
      </c>
      <c r="E310" s="33" t="s">
        <v>500</v>
      </c>
      <c r="F310" s="21">
        <v>8</v>
      </c>
      <c r="G310" s="33" t="s">
        <v>365</v>
      </c>
      <c r="H310" s="31" t="s">
        <v>20</v>
      </c>
      <c r="I310" s="39">
        <v>62962300</v>
      </c>
      <c r="J310" s="39">
        <v>62962300</v>
      </c>
      <c r="K310" s="18" t="s">
        <v>46</v>
      </c>
      <c r="L310" s="23" t="s">
        <v>19</v>
      </c>
      <c r="M310" s="14" t="s">
        <v>17</v>
      </c>
      <c r="N310" s="14" t="s">
        <v>18</v>
      </c>
      <c r="O310" s="15" t="s">
        <v>50</v>
      </c>
      <c r="P310" s="16" t="s">
        <v>283</v>
      </c>
      <c r="Q310" s="17" t="s">
        <v>51</v>
      </c>
    </row>
    <row r="311" spans="1:17" ht="45" x14ac:dyDescent="0.25">
      <c r="A311" s="38">
        <v>303</v>
      </c>
      <c r="B311" s="24">
        <v>73152108</v>
      </c>
      <c r="C311" s="25" t="s">
        <v>345</v>
      </c>
      <c r="D311" s="33" t="s">
        <v>22</v>
      </c>
      <c r="E311" s="33" t="s">
        <v>22</v>
      </c>
      <c r="F311" s="21">
        <v>10</v>
      </c>
      <c r="G311" s="33" t="s">
        <v>365</v>
      </c>
      <c r="H311" s="31" t="s">
        <v>20</v>
      </c>
      <c r="I311" s="39">
        <v>66237155</v>
      </c>
      <c r="J311" s="39">
        <v>66237155</v>
      </c>
      <c r="K311" s="18" t="s">
        <v>46</v>
      </c>
      <c r="L311" s="23" t="s">
        <v>19</v>
      </c>
      <c r="M311" s="14" t="s">
        <v>17</v>
      </c>
      <c r="N311" s="14" t="s">
        <v>18</v>
      </c>
      <c r="O311" s="15" t="s">
        <v>50</v>
      </c>
      <c r="P311" s="16" t="s">
        <v>283</v>
      </c>
      <c r="Q311" s="17" t="s">
        <v>51</v>
      </c>
    </row>
    <row r="312" spans="1:17" ht="45" x14ac:dyDescent="0.25">
      <c r="A312" s="38">
        <v>304</v>
      </c>
      <c r="B312" s="24" t="s">
        <v>346</v>
      </c>
      <c r="C312" s="25" t="s">
        <v>347</v>
      </c>
      <c r="D312" s="33" t="s">
        <v>22</v>
      </c>
      <c r="E312" s="33" t="s">
        <v>22</v>
      </c>
      <c r="F312" s="21">
        <v>10</v>
      </c>
      <c r="G312" s="33" t="s">
        <v>365</v>
      </c>
      <c r="H312" s="31" t="s">
        <v>20</v>
      </c>
      <c r="I312" s="39">
        <v>72812250</v>
      </c>
      <c r="J312" s="39">
        <v>72812250</v>
      </c>
      <c r="K312" s="18" t="s">
        <v>46</v>
      </c>
      <c r="L312" s="23" t="s">
        <v>19</v>
      </c>
      <c r="M312" s="14" t="s">
        <v>17</v>
      </c>
      <c r="N312" s="14" t="s">
        <v>18</v>
      </c>
      <c r="O312" s="15" t="s">
        <v>50</v>
      </c>
      <c r="P312" s="16" t="s">
        <v>283</v>
      </c>
      <c r="Q312" s="17" t="s">
        <v>51</v>
      </c>
    </row>
    <row r="313" spans="1:17" ht="60" x14ac:dyDescent="0.25">
      <c r="A313" s="14">
        <v>305</v>
      </c>
      <c r="B313" s="24">
        <v>80111600</v>
      </c>
      <c r="C313" s="25" t="s">
        <v>348</v>
      </c>
      <c r="D313" s="33" t="s">
        <v>21</v>
      </c>
      <c r="E313" s="33" t="s">
        <v>21</v>
      </c>
      <c r="F313" s="21">
        <v>11</v>
      </c>
      <c r="G313" s="33" t="s">
        <v>47</v>
      </c>
      <c r="H313" s="31" t="s">
        <v>20</v>
      </c>
      <c r="I313" s="39">
        <v>194882688</v>
      </c>
      <c r="J313" s="39">
        <v>194882688</v>
      </c>
      <c r="K313" s="18" t="s">
        <v>46</v>
      </c>
      <c r="L313" s="23" t="s">
        <v>19</v>
      </c>
      <c r="M313" s="14" t="s">
        <v>17</v>
      </c>
      <c r="N313" s="14" t="s">
        <v>18</v>
      </c>
      <c r="O313" s="15" t="s">
        <v>50</v>
      </c>
      <c r="P313" s="16" t="s">
        <v>283</v>
      </c>
      <c r="Q313" s="17" t="s">
        <v>51</v>
      </c>
    </row>
    <row r="314" spans="1:17" ht="75" x14ac:dyDescent="0.25">
      <c r="A314" s="14">
        <v>306</v>
      </c>
      <c r="B314" s="24">
        <v>80111600</v>
      </c>
      <c r="C314" s="25" t="s">
        <v>349</v>
      </c>
      <c r="D314" s="33" t="s">
        <v>21</v>
      </c>
      <c r="E314" s="33" t="s">
        <v>21</v>
      </c>
      <c r="F314" s="21">
        <v>11</v>
      </c>
      <c r="G314" s="33" t="s">
        <v>47</v>
      </c>
      <c r="H314" s="31" t="s">
        <v>20</v>
      </c>
      <c r="I314" s="39">
        <v>194882688</v>
      </c>
      <c r="J314" s="39">
        <v>194882688</v>
      </c>
      <c r="K314" s="18" t="s">
        <v>46</v>
      </c>
      <c r="L314" s="23" t="s">
        <v>19</v>
      </c>
      <c r="M314" s="14" t="s">
        <v>17</v>
      </c>
      <c r="N314" s="14" t="s">
        <v>18</v>
      </c>
      <c r="O314" s="15" t="s">
        <v>50</v>
      </c>
      <c r="P314" s="16" t="s">
        <v>283</v>
      </c>
      <c r="Q314" s="17" t="s">
        <v>51</v>
      </c>
    </row>
    <row r="315" spans="1:17" ht="75" x14ac:dyDescent="0.25">
      <c r="A315" s="14">
        <v>307</v>
      </c>
      <c r="B315" s="24">
        <v>80111600</v>
      </c>
      <c r="C315" s="25" t="s">
        <v>350</v>
      </c>
      <c r="D315" s="33" t="s">
        <v>21</v>
      </c>
      <c r="E315" s="33" t="s">
        <v>21</v>
      </c>
      <c r="F315" s="21">
        <v>11</v>
      </c>
      <c r="G315" s="33" t="s">
        <v>47</v>
      </c>
      <c r="H315" s="31" t="s">
        <v>20</v>
      </c>
      <c r="I315" s="39">
        <v>113092353</v>
      </c>
      <c r="J315" s="39">
        <v>113092353</v>
      </c>
      <c r="K315" s="18" t="s">
        <v>46</v>
      </c>
      <c r="L315" s="23" t="s">
        <v>19</v>
      </c>
      <c r="M315" s="14" t="s">
        <v>17</v>
      </c>
      <c r="N315" s="14" t="s">
        <v>18</v>
      </c>
      <c r="O315" s="15" t="s">
        <v>50</v>
      </c>
      <c r="P315" s="16" t="s">
        <v>283</v>
      </c>
      <c r="Q315" s="17" t="s">
        <v>51</v>
      </c>
    </row>
    <row r="316" spans="1:17" ht="60" x14ac:dyDescent="0.25">
      <c r="A316" s="38">
        <v>308</v>
      </c>
      <c r="B316" s="24">
        <v>80111600</v>
      </c>
      <c r="C316" s="25" t="s">
        <v>351</v>
      </c>
      <c r="D316" s="33" t="s">
        <v>21</v>
      </c>
      <c r="E316" s="33" t="s">
        <v>21</v>
      </c>
      <c r="F316" s="21">
        <v>11</v>
      </c>
      <c r="G316" s="33" t="s">
        <v>47</v>
      </c>
      <c r="H316" s="31" t="s">
        <v>20</v>
      </c>
      <c r="I316" s="39">
        <v>113092353</v>
      </c>
      <c r="J316" s="39">
        <v>113092353</v>
      </c>
      <c r="K316" s="18" t="s">
        <v>46</v>
      </c>
      <c r="L316" s="23" t="s">
        <v>19</v>
      </c>
      <c r="M316" s="14" t="s">
        <v>17</v>
      </c>
      <c r="N316" s="14" t="s">
        <v>18</v>
      </c>
      <c r="O316" s="15" t="s">
        <v>50</v>
      </c>
      <c r="P316" s="16" t="s">
        <v>283</v>
      </c>
      <c r="Q316" s="17" t="s">
        <v>51</v>
      </c>
    </row>
    <row r="317" spans="1:17" ht="60" x14ac:dyDescent="0.25">
      <c r="A317" s="38">
        <v>309</v>
      </c>
      <c r="B317" s="24">
        <v>80111600</v>
      </c>
      <c r="C317" s="25" t="s">
        <v>352</v>
      </c>
      <c r="D317" s="33" t="s">
        <v>21</v>
      </c>
      <c r="E317" s="33" t="s">
        <v>21</v>
      </c>
      <c r="F317" s="21">
        <v>11</v>
      </c>
      <c r="G317" s="33" t="s">
        <v>47</v>
      </c>
      <c r="H317" s="31" t="s">
        <v>20</v>
      </c>
      <c r="I317" s="39">
        <v>94961471</v>
      </c>
      <c r="J317" s="39">
        <v>94961471</v>
      </c>
      <c r="K317" s="18" t="s">
        <v>46</v>
      </c>
      <c r="L317" s="23" t="s">
        <v>19</v>
      </c>
      <c r="M317" s="14" t="s">
        <v>17</v>
      </c>
      <c r="N317" s="14" t="s">
        <v>18</v>
      </c>
      <c r="O317" s="15" t="s">
        <v>50</v>
      </c>
      <c r="P317" s="16" t="s">
        <v>283</v>
      </c>
      <c r="Q317" s="17" t="s">
        <v>51</v>
      </c>
    </row>
    <row r="318" spans="1:17" ht="75" x14ac:dyDescent="0.25">
      <c r="A318" s="14">
        <v>310</v>
      </c>
      <c r="B318" s="24">
        <v>80111600</v>
      </c>
      <c r="C318" s="25" t="s">
        <v>353</v>
      </c>
      <c r="D318" s="33" t="s">
        <v>21</v>
      </c>
      <c r="E318" s="33" t="s">
        <v>21</v>
      </c>
      <c r="F318" s="21">
        <v>11</v>
      </c>
      <c r="G318" s="33" t="s">
        <v>47</v>
      </c>
      <c r="H318" s="31" t="s">
        <v>20</v>
      </c>
      <c r="I318" s="39">
        <v>94961471</v>
      </c>
      <c r="J318" s="39">
        <v>94961471</v>
      </c>
      <c r="K318" s="18" t="s">
        <v>46</v>
      </c>
      <c r="L318" s="23" t="s">
        <v>19</v>
      </c>
      <c r="M318" s="14" t="s">
        <v>17</v>
      </c>
      <c r="N318" s="14" t="s">
        <v>18</v>
      </c>
      <c r="O318" s="15" t="s">
        <v>50</v>
      </c>
      <c r="P318" s="16" t="s">
        <v>283</v>
      </c>
      <c r="Q318" s="17" t="s">
        <v>51</v>
      </c>
    </row>
    <row r="319" spans="1:17" ht="45" x14ac:dyDescent="0.25">
      <c r="A319" s="14">
        <v>311</v>
      </c>
      <c r="B319" s="24">
        <v>80111600</v>
      </c>
      <c r="C319" s="25" t="s">
        <v>354</v>
      </c>
      <c r="D319" s="33" t="s">
        <v>21</v>
      </c>
      <c r="E319" s="33" t="s">
        <v>21</v>
      </c>
      <c r="F319" s="21">
        <v>11</v>
      </c>
      <c r="G319" s="33" t="s">
        <v>47</v>
      </c>
      <c r="H319" s="31" t="s">
        <v>20</v>
      </c>
      <c r="I319" s="39">
        <v>113092353</v>
      </c>
      <c r="J319" s="39">
        <v>113092353</v>
      </c>
      <c r="K319" s="18" t="s">
        <v>46</v>
      </c>
      <c r="L319" s="23" t="s">
        <v>19</v>
      </c>
      <c r="M319" s="14" t="s">
        <v>17</v>
      </c>
      <c r="N319" s="14" t="s">
        <v>18</v>
      </c>
      <c r="O319" s="15" t="s">
        <v>50</v>
      </c>
      <c r="P319" s="16" t="s">
        <v>283</v>
      </c>
      <c r="Q319" s="17" t="s">
        <v>51</v>
      </c>
    </row>
    <row r="320" spans="1:17" ht="45" x14ac:dyDescent="0.25">
      <c r="A320" s="14">
        <v>312</v>
      </c>
      <c r="B320" s="24">
        <v>80111600</v>
      </c>
      <c r="C320" s="25" t="s">
        <v>355</v>
      </c>
      <c r="D320" s="33" t="s">
        <v>21</v>
      </c>
      <c r="E320" s="33" t="s">
        <v>21</v>
      </c>
      <c r="F320" s="21">
        <v>11</v>
      </c>
      <c r="G320" s="33" t="s">
        <v>47</v>
      </c>
      <c r="H320" s="31" t="s">
        <v>20</v>
      </c>
      <c r="I320" s="39">
        <v>57256991</v>
      </c>
      <c r="J320" s="39">
        <v>57256991</v>
      </c>
      <c r="K320" s="18" t="s">
        <v>46</v>
      </c>
      <c r="L320" s="23" t="s">
        <v>19</v>
      </c>
      <c r="M320" s="14" t="s">
        <v>17</v>
      </c>
      <c r="N320" s="14" t="s">
        <v>18</v>
      </c>
      <c r="O320" s="15" t="s">
        <v>50</v>
      </c>
      <c r="P320" s="16" t="s">
        <v>283</v>
      </c>
      <c r="Q320" s="17" t="s">
        <v>51</v>
      </c>
    </row>
    <row r="321" spans="1:17" ht="75" x14ac:dyDescent="0.25">
      <c r="A321" s="38">
        <v>313</v>
      </c>
      <c r="B321" s="24">
        <v>80111600</v>
      </c>
      <c r="C321" s="25" t="s">
        <v>356</v>
      </c>
      <c r="D321" s="33" t="s">
        <v>21</v>
      </c>
      <c r="E321" s="33" t="s">
        <v>21</v>
      </c>
      <c r="F321" s="21">
        <v>11</v>
      </c>
      <c r="G321" s="33" t="s">
        <v>47</v>
      </c>
      <c r="H321" s="31" t="s">
        <v>20</v>
      </c>
      <c r="I321" s="39">
        <v>94961471</v>
      </c>
      <c r="J321" s="39">
        <v>94961471</v>
      </c>
      <c r="K321" s="18" t="s">
        <v>46</v>
      </c>
      <c r="L321" s="23" t="s">
        <v>19</v>
      </c>
      <c r="M321" s="14" t="s">
        <v>17</v>
      </c>
      <c r="N321" s="14" t="s">
        <v>18</v>
      </c>
      <c r="O321" s="15" t="s">
        <v>50</v>
      </c>
      <c r="P321" s="16" t="s">
        <v>283</v>
      </c>
      <c r="Q321" s="17" t="s">
        <v>51</v>
      </c>
    </row>
    <row r="322" spans="1:17" ht="75" x14ac:dyDescent="0.25">
      <c r="A322" s="14">
        <v>314</v>
      </c>
      <c r="B322" s="24">
        <v>80111600</v>
      </c>
      <c r="C322" s="36" t="s">
        <v>509</v>
      </c>
      <c r="D322" s="33" t="s">
        <v>411</v>
      </c>
      <c r="E322" s="33" t="s">
        <v>411</v>
      </c>
      <c r="F322" s="21">
        <v>9</v>
      </c>
      <c r="G322" s="33" t="s">
        <v>47</v>
      </c>
      <c r="H322" s="31" t="s">
        <v>20</v>
      </c>
      <c r="I322" s="39">
        <v>201501314</v>
      </c>
      <c r="J322" s="39">
        <v>201501314</v>
      </c>
      <c r="K322" s="18" t="s">
        <v>46</v>
      </c>
      <c r="L322" s="23" t="s">
        <v>19</v>
      </c>
      <c r="M322" s="14" t="s">
        <v>17</v>
      </c>
      <c r="N322" s="14" t="s">
        <v>18</v>
      </c>
      <c r="O322" s="15" t="s">
        <v>50</v>
      </c>
      <c r="P322" s="16" t="s">
        <v>283</v>
      </c>
      <c r="Q322" s="17" t="s">
        <v>51</v>
      </c>
    </row>
    <row r="323" spans="1:17" ht="45" x14ac:dyDescent="0.25">
      <c r="A323" s="14">
        <v>315</v>
      </c>
      <c r="B323" s="24">
        <v>80111600</v>
      </c>
      <c r="C323" s="25" t="s">
        <v>357</v>
      </c>
      <c r="D323" s="33" t="s">
        <v>21</v>
      </c>
      <c r="E323" s="33" t="s">
        <v>21</v>
      </c>
      <c r="F323" s="21">
        <v>11</v>
      </c>
      <c r="G323" s="33" t="s">
        <v>47</v>
      </c>
      <c r="H323" s="31" t="s">
        <v>20</v>
      </c>
      <c r="I323" s="39">
        <v>113092353</v>
      </c>
      <c r="J323" s="39">
        <v>113092353</v>
      </c>
      <c r="K323" s="18" t="s">
        <v>46</v>
      </c>
      <c r="L323" s="23" t="s">
        <v>19</v>
      </c>
      <c r="M323" s="14" t="s">
        <v>17</v>
      </c>
      <c r="N323" s="14" t="s">
        <v>18</v>
      </c>
      <c r="O323" s="15" t="s">
        <v>50</v>
      </c>
      <c r="P323" s="16" t="s">
        <v>283</v>
      </c>
      <c r="Q323" s="17" t="s">
        <v>51</v>
      </c>
    </row>
    <row r="324" spans="1:17" ht="75" x14ac:dyDescent="0.25">
      <c r="A324" s="14">
        <v>316</v>
      </c>
      <c r="B324" s="24">
        <v>80111600</v>
      </c>
      <c r="C324" s="25" t="s">
        <v>358</v>
      </c>
      <c r="D324" s="33" t="s">
        <v>21</v>
      </c>
      <c r="E324" s="33" t="s">
        <v>21</v>
      </c>
      <c r="F324" s="21">
        <v>11</v>
      </c>
      <c r="G324" s="33" t="s">
        <v>47</v>
      </c>
      <c r="H324" s="31" t="s">
        <v>20</v>
      </c>
      <c r="I324" s="39">
        <v>113092353</v>
      </c>
      <c r="J324" s="39">
        <v>113092353</v>
      </c>
      <c r="K324" s="18" t="s">
        <v>46</v>
      </c>
      <c r="L324" s="23" t="s">
        <v>19</v>
      </c>
      <c r="M324" s="14" t="s">
        <v>17</v>
      </c>
      <c r="N324" s="14" t="s">
        <v>18</v>
      </c>
      <c r="O324" s="15" t="s">
        <v>50</v>
      </c>
      <c r="P324" s="16" t="s">
        <v>283</v>
      </c>
      <c r="Q324" s="17" t="s">
        <v>51</v>
      </c>
    </row>
    <row r="325" spans="1:17" ht="75" x14ac:dyDescent="0.25">
      <c r="A325" s="38">
        <v>317</v>
      </c>
      <c r="B325" s="24">
        <v>80111600</v>
      </c>
      <c r="C325" s="25" t="s">
        <v>359</v>
      </c>
      <c r="D325" s="33" t="s">
        <v>21</v>
      </c>
      <c r="E325" s="33" t="s">
        <v>21</v>
      </c>
      <c r="F325" s="21">
        <v>11</v>
      </c>
      <c r="G325" s="33" t="s">
        <v>47</v>
      </c>
      <c r="H325" s="31" t="s">
        <v>20</v>
      </c>
      <c r="I325" s="39">
        <v>113092353</v>
      </c>
      <c r="J325" s="39">
        <v>113092353</v>
      </c>
      <c r="K325" s="18" t="s">
        <v>46</v>
      </c>
      <c r="L325" s="23" t="s">
        <v>19</v>
      </c>
      <c r="M325" s="14" t="s">
        <v>17</v>
      </c>
      <c r="N325" s="14" t="s">
        <v>18</v>
      </c>
      <c r="O325" s="15" t="s">
        <v>50</v>
      </c>
      <c r="P325" s="16" t="s">
        <v>283</v>
      </c>
      <c r="Q325" s="17" t="s">
        <v>51</v>
      </c>
    </row>
    <row r="326" spans="1:17" ht="45" x14ac:dyDescent="0.25">
      <c r="A326" s="38">
        <v>318</v>
      </c>
      <c r="B326" s="24">
        <v>80111600</v>
      </c>
      <c r="C326" s="25" t="s">
        <v>360</v>
      </c>
      <c r="D326" s="33" t="s">
        <v>21</v>
      </c>
      <c r="E326" s="33" t="s">
        <v>21</v>
      </c>
      <c r="F326" s="21">
        <v>3</v>
      </c>
      <c r="G326" s="33" t="s">
        <v>47</v>
      </c>
      <c r="H326" s="31" t="s">
        <v>43</v>
      </c>
      <c r="I326" s="39">
        <v>25898583</v>
      </c>
      <c r="J326" s="39">
        <v>25898583</v>
      </c>
      <c r="K326" s="18" t="s">
        <v>46</v>
      </c>
      <c r="L326" s="23" t="s">
        <v>19</v>
      </c>
      <c r="M326" s="14" t="s">
        <v>17</v>
      </c>
      <c r="N326" s="14" t="s">
        <v>18</v>
      </c>
      <c r="O326" s="15" t="s">
        <v>50</v>
      </c>
      <c r="P326" s="16" t="s">
        <v>283</v>
      </c>
      <c r="Q326" s="17" t="s">
        <v>51</v>
      </c>
    </row>
    <row r="327" spans="1:17" ht="45" x14ac:dyDescent="0.25">
      <c r="A327" s="14">
        <v>319</v>
      </c>
      <c r="B327" s="24">
        <v>80111600</v>
      </c>
      <c r="C327" s="25" t="s">
        <v>361</v>
      </c>
      <c r="D327" s="33" t="s">
        <v>21</v>
      </c>
      <c r="E327" s="33" t="s">
        <v>21</v>
      </c>
      <c r="F327" s="21">
        <v>3</v>
      </c>
      <c r="G327" s="33" t="s">
        <v>47</v>
      </c>
      <c r="H327" s="31" t="s">
        <v>43</v>
      </c>
      <c r="I327" s="39">
        <v>25898583</v>
      </c>
      <c r="J327" s="39">
        <v>25898583</v>
      </c>
      <c r="K327" s="18" t="s">
        <v>46</v>
      </c>
      <c r="L327" s="23" t="s">
        <v>19</v>
      </c>
      <c r="M327" s="14" t="s">
        <v>17</v>
      </c>
      <c r="N327" s="14" t="s">
        <v>18</v>
      </c>
      <c r="O327" s="15" t="s">
        <v>50</v>
      </c>
      <c r="P327" s="16" t="s">
        <v>283</v>
      </c>
      <c r="Q327" s="17" t="s">
        <v>51</v>
      </c>
    </row>
    <row r="328" spans="1:17" ht="120" x14ac:dyDescent="0.25">
      <c r="A328" s="14">
        <v>320</v>
      </c>
      <c r="B328" s="24">
        <v>93142104</v>
      </c>
      <c r="C328" s="25" t="s">
        <v>362</v>
      </c>
      <c r="D328" s="33" t="s">
        <v>21</v>
      </c>
      <c r="E328" s="33" t="s">
        <v>22</v>
      </c>
      <c r="F328" s="21">
        <v>10</v>
      </c>
      <c r="G328" s="33" t="s">
        <v>364</v>
      </c>
      <c r="H328" s="31" t="s">
        <v>44</v>
      </c>
      <c r="I328" s="39">
        <v>38000000000</v>
      </c>
      <c r="J328" s="39">
        <v>38000000000</v>
      </c>
      <c r="K328" s="18" t="s">
        <v>46</v>
      </c>
      <c r="L328" s="23" t="s">
        <v>19</v>
      </c>
      <c r="M328" s="14" t="s">
        <v>17</v>
      </c>
      <c r="N328" s="14" t="s">
        <v>18</v>
      </c>
      <c r="O328" s="15" t="s">
        <v>50</v>
      </c>
      <c r="P328" s="16" t="s">
        <v>283</v>
      </c>
      <c r="Q328" s="17" t="s">
        <v>51</v>
      </c>
    </row>
    <row r="329" spans="1:17" ht="45" x14ac:dyDescent="0.25">
      <c r="A329" s="38">
        <v>321</v>
      </c>
      <c r="B329" s="24">
        <v>80141603</v>
      </c>
      <c r="C329" s="25" t="s">
        <v>373</v>
      </c>
      <c r="D329" s="14" t="s">
        <v>22</v>
      </c>
      <c r="E329" s="14" t="s">
        <v>22</v>
      </c>
      <c r="F329" s="22">
        <v>1</v>
      </c>
      <c r="G329" s="18" t="s">
        <v>364</v>
      </c>
      <c r="H329" s="18" t="s">
        <v>44</v>
      </c>
      <c r="I329" s="39">
        <v>1820000000</v>
      </c>
      <c r="J329" s="39">
        <v>1820000000</v>
      </c>
      <c r="K329" s="14" t="s">
        <v>46</v>
      </c>
      <c r="L329" s="14" t="s">
        <v>19</v>
      </c>
      <c r="M329" s="14" t="s">
        <v>17</v>
      </c>
      <c r="N329" s="14" t="s">
        <v>18</v>
      </c>
      <c r="O329" s="15" t="s">
        <v>50</v>
      </c>
      <c r="P329" s="16" t="s">
        <v>283</v>
      </c>
      <c r="Q329" s="17" t="s">
        <v>51</v>
      </c>
    </row>
    <row r="330" spans="1:17" ht="45" x14ac:dyDescent="0.25">
      <c r="A330" s="38">
        <v>322</v>
      </c>
      <c r="B330" s="24">
        <v>80141603</v>
      </c>
      <c r="C330" s="25" t="s">
        <v>374</v>
      </c>
      <c r="D330" s="14" t="s">
        <v>363</v>
      </c>
      <c r="E330" s="14" t="s">
        <v>363</v>
      </c>
      <c r="F330" s="22">
        <v>1</v>
      </c>
      <c r="G330" s="18" t="s">
        <v>364</v>
      </c>
      <c r="H330" s="18" t="s">
        <v>44</v>
      </c>
      <c r="I330" s="39">
        <v>40000000</v>
      </c>
      <c r="J330" s="39">
        <v>40000000</v>
      </c>
      <c r="K330" s="14" t="s">
        <v>46</v>
      </c>
      <c r="L330" s="19" t="s">
        <v>19</v>
      </c>
      <c r="M330" s="14" t="s">
        <v>17</v>
      </c>
      <c r="N330" s="14" t="s">
        <v>18</v>
      </c>
      <c r="O330" s="15" t="s">
        <v>50</v>
      </c>
      <c r="P330" s="16" t="s">
        <v>283</v>
      </c>
      <c r="Q330" s="17" t="s">
        <v>51</v>
      </c>
    </row>
    <row r="331" spans="1:17" ht="120" x14ac:dyDescent="0.25">
      <c r="A331" s="14">
        <v>323</v>
      </c>
      <c r="B331" s="24">
        <v>80111600</v>
      </c>
      <c r="C331" s="25" t="s">
        <v>428</v>
      </c>
      <c r="D331" s="14" t="s">
        <v>363</v>
      </c>
      <c r="E331" s="14" t="s">
        <v>363</v>
      </c>
      <c r="F331" s="22">
        <v>4</v>
      </c>
      <c r="G331" s="18" t="s">
        <v>47</v>
      </c>
      <c r="H331" s="18" t="s">
        <v>44</v>
      </c>
      <c r="I331" s="39">
        <v>51714284</v>
      </c>
      <c r="J331" s="39">
        <v>51714284</v>
      </c>
      <c r="K331" s="14" t="s">
        <v>46</v>
      </c>
      <c r="L331" s="19" t="s">
        <v>19</v>
      </c>
      <c r="M331" s="14" t="s">
        <v>17</v>
      </c>
      <c r="N331" s="14" t="s">
        <v>18</v>
      </c>
      <c r="O331" s="15" t="s">
        <v>50</v>
      </c>
      <c r="P331" s="16" t="s">
        <v>283</v>
      </c>
      <c r="Q331" s="17" t="s">
        <v>51</v>
      </c>
    </row>
    <row r="332" spans="1:17" ht="75" x14ac:dyDescent="0.25">
      <c r="A332" s="14">
        <v>324</v>
      </c>
      <c r="B332" s="24">
        <v>80111600</v>
      </c>
      <c r="C332" s="36" t="s">
        <v>429</v>
      </c>
      <c r="D332" s="14" t="s">
        <v>363</v>
      </c>
      <c r="E332" s="14" t="s">
        <v>363</v>
      </c>
      <c r="F332" s="22">
        <v>4</v>
      </c>
      <c r="G332" s="18" t="s">
        <v>47</v>
      </c>
      <c r="H332" s="18" t="s">
        <v>44</v>
      </c>
      <c r="I332" s="39">
        <v>41124492</v>
      </c>
      <c r="J332" s="39">
        <v>41124492</v>
      </c>
      <c r="K332" s="14" t="s">
        <v>46</v>
      </c>
      <c r="L332" s="19" t="s">
        <v>19</v>
      </c>
      <c r="M332" s="14" t="s">
        <v>17</v>
      </c>
      <c r="N332" s="14" t="s">
        <v>18</v>
      </c>
      <c r="O332" s="15" t="s">
        <v>50</v>
      </c>
      <c r="P332" s="16" t="s">
        <v>283</v>
      </c>
      <c r="Q332" s="17" t="s">
        <v>51</v>
      </c>
    </row>
    <row r="333" spans="1:17" ht="135" x14ac:dyDescent="0.25">
      <c r="A333" s="38">
        <v>325</v>
      </c>
      <c r="B333" s="24">
        <v>80111600</v>
      </c>
      <c r="C333" s="36" t="s">
        <v>430</v>
      </c>
      <c r="D333" s="14" t="s">
        <v>363</v>
      </c>
      <c r="E333" s="14" t="s">
        <v>363</v>
      </c>
      <c r="F333" s="22">
        <v>4</v>
      </c>
      <c r="G333" s="18" t="s">
        <v>47</v>
      </c>
      <c r="H333" s="18" t="s">
        <v>44</v>
      </c>
      <c r="I333" s="39">
        <v>51714284</v>
      </c>
      <c r="J333" s="39">
        <v>51714284</v>
      </c>
      <c r="K333" s="14" t="s">
        <v>46</v>
      </c>
      <c r="L333" s="19" t="s">
        <v>19</v>
      </c>
      <c r="M333" s="14" t="s">
        <v>17</v>
      </c>
      <c r="N333" s="14" t="s">
        <v>18</v>
      </c>
      <c r="O333" s="15" t="s">
        <v>50</v>
      </c>
      <c r="P333" s="16" t="s">
        <v>283</v>
      </c>
      <c r="Q333" s="17" t="s">
        <v>51</v>
      </c>
    </row>
    <row r="334" spans="1:17" ht="75" x14ac:dyDescent="0.25">
      <c r="A334" s="38">
        <v>326</v>
      </c>
      <c r="B334" s="24">
        <v>80111600</v>
      </c>
      <c r="C334" s="36" t="s">
        <v>431</v>
      </c>
      <c r="D334" s="14" t="s">
        <v>363</v>
      </c>
      <c r="E334" s="14" t="s">
        <v>363</v>
      </c>
      <c r="F334" s="22">
        <v>4</v>
      </c>
      <c r="G334" s="18" t="s">
        <v>47</v>
      </c>
      <c r="H334" s="18" t="s">
        <v>44</v>
      </c>
      <c r="I334" s="39">
        <v>41124492</v>
      </c>
      <c r="J334" s="39">
        <v>41124492</v>
      </c>
      <c r="K334" s="14" t="s">
        <v>46</v>
      </c>
      <c r="L334" s="14" t="s">
        <v>19</v>
      </c>
      <c r="M334" s="14" t="s">
        <v>17</v>
      </c>
      <c r="N334" s="14" t="s">
        <v>18</v>
      </c>
      <c r="O334" s="15" t="s">
        <v>50</v>
      </c>
      <c r="P334" s="16" t="s">
        <v>283</v>
      </c>
      <c r="Q334" s="17" t="s">
        <v>51</v>
      </c>
    </row>
    <row r="335" spans="1:17" ht="75" x14ac:dyDescent="0.25">
      <c r="A335" s="14">
        <v>327</v>
      </c>
      <c r="B335" s="24">
        <v>80111600</v>
      </c>
      <c r="C335" s="36" t="s">
        <v>432</v>
      </c>
      <c r="D335" s="14" t="s">
        <v>363</v>
      </c>
      <c r="E335" s="14" t="s">
        <v>363</v>
      </c>
      <c r="F335" s="22">
        <v>4</v>
      </c>
      <c r="G335" s="18" t="s">
        <v>47</v>
      </c>
      <c r="H335" s="18" t="s">
        <v>44</v>
      </c>
      <c r="I335" s="39">
        <v>41124492</v>
      </c>
      <c r="J335" s="39">
        <v>41124492</v>
      </c>
      <c r="K335" s="14" t="s">
        <v>46</v>
      </c>
      <c r="L335" s="19" t="s">
        <v>19</v>
      </c>
      <c r="M335" s="14" t="s">
        <v>17</v>
      </c>
      <c r="N335" s="14" t="s">
        <v>18</v>
      </c>
      <c r="O335" s="15" t="s">
        <v>50</v>
      </c>
      <c r="P335" s="16" t="s">
        <v>283</v>
      </c>
      <c r="Q335" s="17" t="s">
        <v>51</v>
      </c>
    </row>
    <row r="336" spans="1:17" ht="75" x14ac:dyDescent="0.25">
      <c r="A336" s="14">
        <v>328</v>
      </c>
      <c r="B336" s="24">
        <v>80111600</v>
      </c>
      <c r="C336" s="36" t="s">
        <v>433</v>
      </c>
      <c r="D336" s="14" t="s">
        <v>363</v>
      </c>
      <c r="E336" s="14" t="s">
        <v>363</v>
      </c>
      <c r="F336" s="22">
        <v>4</v>
      </c>
      <c r="G336" s="18" t="s">
        <v>47</v>
      </c>
      <c r="H336" s="18" t="s">
        <v>44</v>
      </c>
      <c r="I336" s="39">
        <v>41124492</v>
      </c>
      <c r="J336" s="39">
        <v>41124492</v>
      </c>
      <c r="K336" s="14" t="s">
        <v>46</v>
      </c>
      <c r="L336" s="19" t="s">
        <v>19</v>
      </c>
      <c r="M336" s="14" t="s">
        <v>17</v>
      </c>
      <c r="N336" s="14" t="s">
        <v>18</v>
      </c>
      <c r="O336" s="15" t="s">
        <v>50</v>
      </c>
      <c r="P336" s="16" t="s">
        <v>283</v>
      </c>
      <c r="Q336" s="17" t="s">
        <v>51</v>
      </c>
    </row>
    <row r="337" spans="1:17" ht="90" x14ac:dyDescent="0.25">
      <c r="A337" s="38">
        <v>329</v>
      </c>
      <c r="B337" s="24">
        <v>80111600</v>
      </c>
      <c r="C337" s="36" t="s">
        <v>434</v>
      </c>
      <c r="D337" s="14" t="s">
        <v>363</v>
      </c>
      <c r="E337" s="14" t="s">
        <v>363</v>
      </c>
      <c r="F337" s="22">
        <v>4</v>
      </c>
      <c r="G337" s="18" t="s">
        <v>47</v>
      </c>
      <c r="H337" s="18" t="s">
        <v>44</v>
      </c>
      <c r="I337" s="39">
        <v>41124492</v>
      </c>
      <c r="J337" s="39">
        <v>41124492</v>
      </c>
      <c r="K337" s="14" t="s">
        <v>46</v>
      </c>
      <c r="L337" s="19" t="s">
        <v>19</v>
      </c>
      <c r="M337" s="14" t="s">
        <v>17</v>
      </c>
      <c r="N337" s="14" t="s">
        <v>18</v>
      </c>
      <c r="O337" s="15" t="s">
        <v>50</v>
      </c>
      <c r="P337" s="16" t="s">
        <v>283</v>
      </c>
      <c r="Q337" s="17" t="s">
        <v>51</v>
      </c>
    </row>
    <row r="338" spans="1:17" ht="75" x14ac:dyDescent="0.25">
      <c r="A338" s="38">
        <v>330</v>
      </c>
      <c r="B338" s="24">
        <v>80111600</v>
      </c>
      <c r="C338" s="36" t="s">
        <v>435</v>
      </c>
      <c r="D338" s="14" t="s">
        <v>363</v>
      </c>
      <c r="E338" s="14" t="s">
        <v>363</v>
      </c>
      <c r="F338" s="22">
        <v>4</v>
      </c>
      <c r="G338" s="18" t="s">
        <v>47</v>
      </c>
      <c r="H338" s="18" t="s">
        <v>44</v>
      </c>
      <c r="I338" s="39">
        <v>41124492</v>
      </c>
      <c r="J338" s="39">
        <v>41124492</v>
      </c>
      <c r="K338" s="14" t="s">
        <v>46</v>
      </c>
      <c r="L338" s="19" t="s">
        <v>19</v>
      </c>
      <c r="M338" s="14" t="s">
        <v>17</v>
      </c>
      <c r="N338" s="14" t="s">
        <v>18</v>
      </c>
      <c r="O338" s="15" t="s">
        <v>50</v>
      </c>
      <c r="P338" s="16" t="s">
        <v>283</v>
      </c>
      <c r="Q338" s="17" t="s">
        <v>51</v>
      </c>
    </row>
    <row r="339" spans="1:17" ht="90" x14ac:dyDescent="0.25">
      <c r="A339" s="14">
        <v>331</v>
      </c>
      <c r="B339" s="24">
        <v>80111600</v>
      </c>
      <c r="C339" s="36" t="s">
        <v>436</v>
      </c>
      <c r="D339" s="14" t="s">
        <v>363</v>
      </c>
      <c r="E339" s="14" t="s">
        <v>363</v>
      </c>
      <c r="F339" s="22">
        <v>4</v>
      </c>
      <c r="G339" s="18" t="s">
        <v>47</v>
      </c>
      <c r="H339" s="18" t="s">
        <v>44</v>
      </c>
      <c r="I339" s="39">
        <v>41124492</v>
      </c>
      <c r="J339" s="39">
        <v>41124492</v>
      </c>
      <c r="K339" s="14" t="s">
        <v>46</v>
      </c>
      <c r="L339" s="19" t="s">
        <v>19</v>
      </c>
      <c r="M339" s="14" t="s">
        <v>17</v>
      </c>
      <c r="N339" s="14" t="s">
        <v>18</v>
      </c>
      <c r="O339" s="15" t="s">
        <v>50</v>
      </c>
      <c r="P339" s="16" t="s">
        <v>283</v>
      </c>
      <c r="Q339" s="17" t="s">
        <v>51</v>
      </c>
    </row>
    <row r="340" spans="1:17" ht="75" x14ac:dyDescent="0.25">
      <c r="A340" s="14">
        <v>332</v>
      </c>
      <c r="B340" s="24">
        <v>80111600</v>
      </c>
      <c r="C340" s="25" t="s">
        <v>375</v>
      </c>
      <c r="D340" s="14" t="s">
        <v>22</v>
      </c>
      <c r="E340" s="14" t="s">
        <v>22</v>
      </c>
      <c r="F340" s="22">
        <v>3</v>
      </c>
      <c r="G340" s="18" t="s">
        <v>47</v>
      </c>
      <c r="H340" s="18" t="s">
        <v>44</v>
      </c>
      <c r="I340" s="39">
        <v>35400000</v>
      </c>
      <c r="J340" s="39">
        <v>35400000</v>
      </c>
      <c r="K340" s="14" t="s">
        <v>46</v>
      </c>
      <c r="L340" s="14" t="s">
        <v>19</v>
      </c>
      <c r="M340" s="14" t="s">
        <v>17</v>
      </c>
      <c r="N340" s="14" t="s">
        <v>18</v>
      </c>
      <c r="O340" s="15" t="s">
        <v>50</v>
      </c>
      <c r="P340" s="16" t="s">
        <v>283</v>
      </c>
      <c r="Q340" s="17" t="s">
        <v>51</v>
      </c>
    </row>
    <row r="341" spans="1:17" ht="75" x14ac:dyDescent="0.25">
      <c r="A341" s="38">
        <v>333</v>
      </c>
      <c r="B341" s="24">
        <v>80111600</v>
      </c>
      <c r="C341" s="25" t="s">
        <v>376</v>
      </c>
      <c r="D341" s="14" t="s">
        <v>22</v>
      </c>
      <c r="E341" s="14" t="s">
        <v>22</v>
      </c>
      <c r="F341" s="22">
        <v>3</v>
      </c>
      <c r="G341" s="18" t="s">
        <v>47</v>
      </c>
      <c r="H341" s="18" t="s">
        <v>44</v>
      </c>
      <c r="I341" s="39">
        <v>35400000</v>
      </c>
      <c r="J341" s="39">
        <v>35400000</v>
      </c>
      <c r="K341" s="14" t="s">
        <v>46</v>
      </c>
      <c r="L341" s="19" t="s">
        <v>19</v>
      </c>
      <c r="M341" s="14" t="s">
        <v>17</v>
      </c>
      <c r="N341" s="14" t="s">
        <v>18</v>
      </c>
      <c r="O341" s="15" t="s">
        <v>50</v>
      </c>
      <c r="P341" s="16" t="s">
        <v>283</v>
      </c>
      <c r="Q341" s="17" t="s">
        <v>51</v>
      </c>
    </row>
    <row r="342" spans="1:17" ht="60" x14ac:dyDescent="0.25">
      <c r="A342" s="38">
        <v>334</v>
      </c>
      <c r="B342" s="24">
        <v>80111600</v>
      </c>
      <c r="C342" s="25" t="s">
        <v>377</v>
      </c>
      <c r="D342" s="14" t="s">
        <v>22</v>
      </c>
      <c r="E342" s="14" t="s">
        <v>22</v>
      </c>
      <c r="F342" s="22">
        <v>3</v>
      </c>
      <c r="G342" s="18" t="s">
        <v>47</v>
      </c>
      <c r="H342" s="18" t="s">
        <v>44</v>
      </c>
      <c r="I342" s="39">
        <v>27000000</v>
      </c>
      <c r="J342" s="39">
        <v>27000000</v>
      </c>
      <c r="K342" s="14" t="s">
        <v>46</v>
      </c>
      <c r="L342" s="19" t="s">
        <v>19</v>
      </c>
      <c r="M342" s="14" t="s">
        <v>17</v>
      </c>
      <c r="N342" s="14" t="s">
        <v>18</v>
      </c>
      <c r="O342" s="15" t="s">
        <v>50</v>
      </c>
      <c r="P342" s="16" t="s">
        <v>283</v>
      </c>
      <c r="Q342" s="17" t="s">
        <v>51</v>
      </c>
    </row>
    <row r="343" spans="1:17" ht="60" x14ac:dyDescent="0.25">
      <c r="A343" s="14">
        <v>335</v>
      </c>
      <c r="B343" s="24">
        <v>80111600</v>
      </c>
      <c r="C343" s="25" t="s">
        <v>378</v>
      </c>
      <c r="D343" s="14" t="s">
        <v>22</v>
      </c>
      <c r="E343" s="14" t="s">
        <v>22</v>
      </c>
      <c r="F343" s="22">
        <v>3</v>
      </c>
      <c r="G343" s="18" t="s">
        <v>47</v>
      </c>
      <c r="H343" s="18" t="s">
        <v>44</v>
      </c>
      <c r="I343" s="39">
        <v>35400000</v>
      </c>
      <c r="J343" s="39">
        <v>35400000</v>
      </c>
      <c r="K343" s="14" t="s">
        <v>46</v>
      </c>
      <c r="L343" s="19" t="s">
        <v>19</v>
      </c>
      <c r="M343" s="14" t="s">
        <v>17</v>
      </c>
      <c r="N343" s="14" t="s">
        <v>18</v>
      </c>
      <c r="O343" s="15" t="s">
        <v>50</v>
      </c>
      <c r="P343" s="16" t="s">
        <v>283</v>
      </c>
      <c r="Q343" s="17" t="s">
        <v>51</v>
      </c>
    </row>
    <row r="344" spans="1:17" ht="60" x14ac:dyDescent="0.25">
      <c r="A344" s="14">
        <v>336</v>
      </c>
      <c r="B344" s="24">
        <v>80111600</v>
      </c>
      <c r="C344" s="25" t="s">
        <v>379</v>
      </c>
      <c r="D344" s="14" t="s">
        <v>22</v>
      </c>
      <c r="E344" s="14" t="s">
        <v>22</v>
      </c>
      <c r="F344" s="22">
        <v>3</v>
      </c>
      <c r="G344" s="18" t="s">
        <v>47</v>
      </c>
      <c r="H344" s="18" t="s">
        <v>44</v>
      </c>
      <c r="I344" s="39">
        <v>35400000</v>
      </c>
      <c r="J344" s="39">
        <v>35400000</v>
      </c>
      <c r="K344" s="14" t="s">
        <v>46</v>
      </c>
      <c r="L344" s="19" t="s">
        <v>19</v>
      </c>
      <c r="M344" s="14" t="s">
        <v>17</v>
      </c>
      <c r="N344" s="14" t="s">
        <v>18</v>
      </c>
      <c r="O344" s="15" t="s">
        <v>50</v>
      </c>
      <c r="P344" s="16" t="s">
        <v>283</v>
      </c>
      <c r="Q344" s="17" t="s">
        <v>51</v>
      </c>
    </row>
    <row r="345" spans="1:17" ht="45" x14ac:dyDescent="0.25">
      <c r="A345" s="38">
        <v>337</v>
      </c>
      <c r="B345" s="24">
        <v>80111600</v>
      </c>
      <c r="C345" s="25" t="s">
        <v>380</v>
      </c>
      <c r="D345" s="14" t="s">
        <v>22</v>
      </c>
      <c r="E345" s="14" t="s">
        <v>22</v>
      </c>
      <c r="F345" s="22">
        <v>10</v>
      </c>
      <c r="G345" s="18" t="s">
        <v>47</v>
      </c>
      <c r="H345" s="18" t="s">
        <v>43</v>
      </c>
      <c r="I345" s="39">
        <v>102811230</v>
      </c>
      <c r="J345" s="39">
        <v>102811230</v>
      </c>
      <c r="K345" s="14" t="s">
        <v>46</v>
      </c>
      <c r="L345" s="14" t="s">
        <v>19</v>
      </c>
      <c r="M345" s="14" t="s">
        <v>17</v>
      </c>
      <c r="N345" s="14" t="s">
        <v>18</v>
      </c>
      <c r="O345" s="15" t="s">
        <v>50</v>
      </c>
      <c r="P345" s="16" t="s">
        <v>283</v>
      </c>
      <c r="Q345" s="17" t="s">
        <v>51</v>
      </c>
    </row>
    <row r="346" spans="1:17" ht="45" x14ac:dyDescent="0.25">
      <c r="A346" s="38">
        <v>338</v>
      </c>
      <c r="B346" s="24">
        <v>80111600</v>
      </c>
      <c r="C346" s="25" t="s">
        <v>381</v>
      </c>
      <c r="D346" s="14" t="s">
        <v>22</v>
      </c>
      <c r="E346" s="14" t="s">
        <v>22</v>
      </c>
      <c r="F346" s="22">
        <v>10</v>
      </c>
      <c r="G346" s="18" t="s">
        <v>47</v>
      </c>
      <c r="H346" s="18" t="s">
        <v>43</v>
      </c>
      <c r="I346" s="39">
        <v>102811230</v>
      </c>
      <c r="J346" s="39">
        <v>102811230</v>
      </c>
      <c r="K346" s="14" t="s">
        <v>46</v>
      </c>
      <c r="L346" s="19" t="s">
        <v>19</v>
      </c>
      <c r="M346" s="14" t="s">
        <v>17</v>
      </c>
      <c r="N346" s="14" t="s">
        <v>18</v>
      </c>
      <c r="O346" s="15" t="s">
        <v>50</v>
      </c>
      <c r="P346" s="16" t="s">
        <v>283</v>
      </c>
      <c r="Q346" s="17" t="s">
        <v>51</v>
      </c>
    </row>
    <row r="347" spans="1:17" ht="180" x14ac:dyDescent="0.25">
      <c r="A347" s="14">
        <v>339</v>
      </c>
      <c r="B347" s="24">
        <v>93142104</v>
      </c>
      <c r="C347" s="25" t="s">
        <v>382</v>
      </c>
      <c r="D347" s="14" t="s">
        <v>22</v>
      </c>
      <c r="E347" s="14" t="s">
        <v>363</v>
      </c>
      <c r="F347" s="22">
        <v>9</v>
      </c>
      <c r="G347" s="18" t="s">
        <v>47</v>
      </c>
      <c r="H347" s="18" t="s">
        <v>44</v>
      </c>
      <c r="I347" s="39">
        <v>2000000000</v>
      </c>
      <c r="J347" s="39">
        <v>2000000000</v>
      </c>
      <c r="K347" s="14" t="s">
        <v>46</v>
      </c>
      <c r="L347" s="19" t="s">
        <v>19</v>
      </c>
      <c r="M347" s="14" t="s">
        <v>17</v>
      </c>
      <c r="N347" s="14" t="s">
        <v>18</v>
      </c>
      <c r="O347" s="15" t="s">
        <v>50</v>
      </c>
      <c r="P347" s="16" t="s">
        <v>283</v>
      </c>
      <c r="Q347" s="17" t="s">
        <v>51</v>
      </c>
    </row>
    <row r="348" spans="1:17" ht="45" x14ac:dyDescent="0.25">
      <c r="A348" s="14">
        <v>340</v>
      </c>
      <c r="B348" s="24">
        <v>80111600</v>
      </c>
      <c r="C348" s="25" t="s">
        <v>383</v>
      </c>
      <c r="D348" s="14" t="s">
        <v>22</v>
      </c>
      <c r="E348" s="14" t="s">
        <v>22</v>
      </c>
      <c r="F348" s="22">
        <v>3</v>
      </c>
      <c r="G348" s="18" t="s">
        <v>47</v>
      </c>
      <c r="H348" s="18" t="s">
        <v>20</v>
      </c>
      <c r="I348" s="39">
        <v>10183578</v>
      </c>
      <c r="J348" s="39">
        <v>10183578</v>
      </c>
      <c r="K348" s="14" t="s">
        <v>46</v>
      </c>
      <c r="L348" s="19" t="s">
        <v>19</v>
      </c>
      <c r="M348" s="14" t="s">
        <v>17</v>
      </c>
      <c r="N348" s="14" t="s">
        <v>18</v>
      </c>
      <c r="O348" s="15" t="s">
        <v>50</v>
      </c>
      <c r="P348" s="16" t="s">
        <v>283</v>
      </c>
      <c r="Q348" s="17" t="s">
        <v>51</v>
      </c>
    </row>
    <row r="349" spans="1:17" ht="45" x14ac:dyDescent="0.25">
      <c r="A349" s="38">
        <v>341</v>
      </c>
      <c r="B349" s="24">
        <v>80111600</v>
      </c>
      <c r="C349" s="25" t="s">
        <v>384</v>
      </c>
      <c r="D349" s="14" t="s">
        <v>22</v>
      </c>
      <c r="E349" s="14" t="s">
        <v>22</v>
      </c>
      <c r="F349" s="22">
        <v>3</v>
      </c>
      <c r="G349" s="18" t="s">
        <v>47</v>
      </c>
      <c r="H349" s="18" t="s">
        <v>20</v>
      </c>
      <c r="I349" s="39">
        <v>44663718</v>
      </c>
      <c r="J349" s="39">
        <v>44663718</v>
      </c>
      <c r="K349" s="14" t="s">
        <v>46</v>
      </c>
      <c r="L349" s="19" t="s">
        <v>19</v>
      </c>
      <c r="M349" s="14" t="s">
        <v>17</v>
      </c>
      <c r="N349" s="14" t="s">
        <v>18</v>
      </c>
      <c r="O349" s="15" t="s">
        <v>50</v>
      </c>
      <c r="P349" s="16" t="s">
        <v>283</v>
      </c>
      <c r="Q349" s="17" t="s">
        <v>51</v>
      </c>
    </row>
    <row r="350" spans="1:17" ht="75" x14ac:dyDescent="0.25">
      <c r="A350" s="38">
        <v>342</v>
      </c>
      <c r="B350" s="24" t="s">
        <v>367</v>
      </c>
      <c r="C350" s="25" t="s">
        <v>385</v>
      </c>
      <c r="D350" s="14" t="s">
        <v>411</v>
      </c>
      <c r="E350" s="14" t="s">
        <v>411</v>
      </c>
      <c r="F350" s="22">
        <v>12</v>
      </c>
      <c r="G350" s="18" t="s">
        <v>47</v>
      </c>
      <c r="H350" s="18" t="s">
        <v>20</v>
      </c>
      <c r="I350" s="39">
        <v>211603322</v>
      </c>
      <c r="J350" s="39">
        <v>211603322</v>
      </c>
      <c r="K350" s="14" t="s">
        <v>46</v>
      </c>
      <c r="L350" s="19" t="s">
        <v>19</v>
      </c>
      <c r="M350" s="14" t="s">
        <v>17</v>
      </c>
      <c r="N350" s="14" t="s">
        <v>18</v>
      </c>
      <c r="O350" s="15" t="s">
        <v>50</v>
      </c>
      <c r="P350" s="16" t="s">
        <v>283</v>
      </c>
      <c r="Q350" s="17" t="s">
        <v>51</v>
      </c>
    </row>
    <row r="351" spans="1:17" ht="45" x14ac:dyDescent="0.25">
      <c r="A351" s="14">
        <v>343</v>
      </c>
      <c r="B351" s="24" t="s">
        <v>368</v>
      </c>
      <c r="C351" s="25" t="s">
        <v>386</v>
      </c>
      <c r="D351" s="14" t="s">
        <v>22</v>
      </c>
      <c r="E351" s="14" t="s">
        <v>22</v>
      </c>
      <c r="F351" s="22">
        <v>12</v>
      </c>
      <c r="G351" s="18" t="s">
        <v>47</v>
      </c>
      <c r="H351" s="18" t="s">
        <v>44</v>
      </c>
      <c r="I351" s="39">
        <v>200000000</v>
      </c>
      <c r="J351" s="39">
        <v>200000000</v>
      </c>
      <c r="K351" s="14" t="s">
        <v>46</v>
      </c>
      <c r="L351" s="14" t="s">
        <v>19</v>
      </c>
      <c r="M351" s="14" t="s">
        <v>17</v>
      </c>
      <c r="N351" s="14" t="s">
        <v>18</v>
      </c>
      <c r="O351" s="15" t="s">
        <v>50</v>
      </c>
      <c r="P351" s="16" t="s">
        <v>283</v>
      </c>
      <c r="Q351" s="17" t="s">
        <v>51</v>
      </c>
    </row>
    <row r="352" spans="1:17" ht="60" x14ac:dyDescent="0.25">
      <c r="A352" s="14">
        <v>344</v>
      </c>
      <c r="B352" s="24" t="s">
        <v>369</v>
      </c>
      <c r="C352" s="25" t="s">
        <v>387</v>
      </c>
      <c r="D352" s="14" t="s">
        <v>363</v>
      </c>
      <c r="E352" s="14" t="s">
        <v>411</v>
      </c>
      <c r="F352" s="22">
        <v>41</v>
      </c>
      <c r="G352" s="33" t="s">
        <v>439</v>
      </c>
      <c r="H352" s="18" t="s">
        <v>20</v>
      </c>
      <c r="I352" s="39">
        <v>1470000000</v>
      </c>
      <c r="J352" s="39">
        <v>300000000</v>
      </c>
      <c r="K352" s="14" t="s">
        <v>331</v>
      </c>
      <c r="L352" s="19" t="s">
        <v>412</v>
      </c>
      <c r="M352" s="14" t="s">
        <v>17</v>
      </c>
      <c r="N352" s="14" t="s">
        <v>18</v>
      </c>
      <c r="O352" s="15" t="s">
        <v>50</v>
      </c>
      <c r="P352" s="16" t="s">
        <v>283</v>
      </c>
      <c r="Q352" s="17" t="s">
        <v>51</v>
      </c>
    </row>
    <row r="353" spans="1:17" ht="45" x14ac:dyDescent="0.25">
      <c r="A353" s="38">
        <v>345</v>
      </c>
      <c r="B353" s="24" t="s">
        <v>370</v>
      </c>
      <c r="C353" s="36" t="s">
        <v>691</v>
      </c>
      <c r="D353" s="14" t="s">
        <v>500</v>
      </c>
      <c r="E353" s="14" t="s">
        <v>500</v>
      </c>
      <c r="F353" s="22">
        <v>15</v>
      </c>
      <c r="G353" s="33" t="s">
        <v>366</v>
      </c>
      <c r="H353" s="18" t="s">
        <v>20</v>
      </c>
      <c r="I353" s="39">
        <v>500000000</v>
      </c>
      <c r="J353" s="39">
        <v>255000000</v>
      </c>
      <c r="K353" s="14" t="s">
        <v>331</v>
      </c>
      <c r="L353" s="19" t="s">
        <v>692</v>
      </c>
      <c r="M353" s="14" t="s">
        <v>17</v>
      </c>
      <c r="N353" s="14" t="s">
        <v>18</v>
      </c>
      <c r="O353" s="15" t="s">
        <v>50</v>
      </c>
      <c r="P353" s="16" t="s">
        <v>283</v>
      </c>
      <c r="Q353" s="17" t="s">
        <v>51</v>
      </c>
    </row>
    <row r="354" spans="1:17" ht="120" x14ac:dyDescent="0.25">
      <c r="A354" s="38">
        <v>346</v>
      </c>
      <c r="B354" s="24" t="s">
        <v>371</v>
      </c>
      <c r="C354" s="25" t="s">
        <v>388</v>
      </c>
      <c r="D354" s="14" t="s">
        <v>22</v>
      </c>
      <c r="E354" s="14" t="s">
        <v>363</v>
      </c>
      <c r="F354" s="22">
        <v>38</v>
      </c>
      <c r="G354" s="18" t="s">
        <v>47</v>
      </c>
      <c r="H354" s="18" t="s">
        <v>20</v>
      </c>
      <c r="I354" s="39">
        <v>5500000000</v>
      </c>
      <c r="J354" s="39">
        <v>980000000</v>
      </c>
      <c r="K354" s="14" t="s">
        <v>331</v>
      </c>
      <c r="L354" s="19" t="s">
        <v>412</v>
      </c>
      <c r="M354" s="14" t="s">
        <v>17</v>
      </c>
      <c r="N354" s="14" t="s">
        <v>18</v>
      </c>
      <c r="O354" s="15" t="s">
        <v>50</v>
      </c>
      <c r="P354" s="16" t="s">
        <v>283</v>
      </c>
      <c r="Q354" s="17" t="s">
        <v>51</v>
      </c>
    </row>
    <row r="355" spans="1:17" ht="60" x14ac:dyDescent="0.25">
      <c r="A355" s="14">
        <v>347</v>
      </c>
      <c r="B355" s="24">
        <v>80111600</v>
      </c>
      <c r="C355" s="25" t="s">
        <v>389</v>
      </c>
      <c r="D355" s="14" t="s">
        <v>22</v>
      </c>
      <c r="E355" s="14" t="s">
        <v>22</v>
      </c>
      <c r="F355" s="22">
        <v>10.5</v>
      </c>
      <c r="G355" s="18" t="s">
        <v>47</v>
      </c>
      <c r="H355" s="18" t="s">
        <v>20</v>
      </c>
      <c r="I355" s="39">
        <v>185988685</v>
      </c>
      <c r="J355" s="39">
        <v>185988685</v>
      </c>
      <c r="K355" s="14" t="s">
        <v>46</v>
      </c>
      <c r="L355" s="19" t="s">
        <v>19</v>
      </c>
      <c r="M355" s="14" t="s">
        <v>17</v>
      </c>
      <c r="N355" s="14" t="s">
        <v>18</v>
      </c>
      <c r="O355" s="15" t="s">
        <v>50</v>
      </c>
      <c r="P355" s="16" t="s">
        <v>283</v>
      </c>
      <c r="Q355" s="17" t="s">
        <v>51</v>
      </c>
    </row>
    <row r="356" spans="1:17" ht="45" x14ac:dyDescent="0.25">
      <c r="A356" s="14">
        <v>348</v>
      </c>
      <c r="B356" s="24">
        <v>93142104</v>
      </c>
      <c r="C356" s="25" t="s">
        <v>390</v>
      </c>
      <c r="D356" s="14" t="s">
        <v>22</v>
      </c>
      <c r="E356" s="14" t="s">
        <v>22</v>
      </c>
      <c r="F356" s="22">
        <v>120</v>
      </c>
      <c r="G356" s="18" t="s">
        <v>47</v>
      </c>
      <c r="H356" s="18" t="s">
        <v>20</v>
      </c>
      <c r="I356" s="39">
        <v>0</v>
      </c>
      <c r="J356" s="39">
        <v>0</v>
      </c>
      <c r="K356" s="14" t="s">
        <v>46</v>
      </c>
      <c r="L356" s="19" t="s">
        <v>19</v>
      </c>
      <c r="M356" s="14" t="s">
        <v>17</v>
      </c>
      <c r="N356" s="14" t="s">
        <v>18</v>
      </c>
      <c r="O356" s="15" t="s">
        <v>50</v>
      </c>
      <c r="P356" s="16" t="s">
        <v>283</v>
      </c>
      <c r="Q356" s="17" t="s">
        <v>51</v>
      </c>
    </row>
    <row r="357" spans="1:17" ht="45" x14ac:dyDescent="0.25">
      <c r="A357" s="38">
        <v>349</v>
      </c>
      <c r="B357" s="24">
        <v>93142104</v>
      </c>
      <c r="C357" s="25" t="s">
        <v>391</v>
      </c>
      <c r="D357" s="14" t="s">
        <v>22</v>
      </c>
      <c r="E357" s="14" t="s">
        <v>22</v>
      </c>
      <c r="F357" s="22">
        <v>120</v>
      </c>
      <c r="G357" s="18" t="s">
        <v>47</v>
      </c>
      <c r="H357" s="18" t="s">
        <v>20</v>
      </c>
      <c r="I357" s="39">
        <v>0</v>
      </c>
      <c r="J357" s="39">
        <v>0</v>
      </c>
      <c r="K357" s="14" t="s">
        <v>46</v>
      </c>
      <c r="L357" s="14" t="s">
        <v>19</v>
      </c>
      <c r="M357" s="14" t="s">
        <v>17</v>
      </c>
      <c r="N357" s="14" t="s">
        <v>18</v>
      </c>
      <c r="O357" s="15" t="s">
        <v>50</v>
      </c>
      <c r="P357" s="16" t="s">
        <v>283</v>
      </c>
      <c r="Q357" s="17" t="s">
        <v>51</v>
      </c>
    </row>
    <row r="358" spans="1:17" ht="45" x14ac:dyDescent="0.25">
      <c r="A358" s="38">
        <v>350</v>
      </c>
      <c r="B358" s="24">
        <v>93142104</v>
      </c>
      <c r="C358" s="25" t="s">
        <v>392</v>
      </c>
      <c r="D358" s="14" t="s">
        <v>22</v>
      </c>
      <c r="E358" s="14" t="s">
        <v>22</v>
      </c>
      <c r="F358" s="22">
        <v>120</v>
      </c>
      <c r="G358" s="18" t="s">
        <v>47</v>
      </c>
      <c r="H358" s="18" t="s">
        <v>20</v>
      </c>
      <c r="I358" s="39">
        <v>0</v>
      </c>
      <c r="J358" s="39">
        <v>0</v>
      </c>
      <c r="K358" s="14" t="s">
        <v>46</v>
      </c>
      <c r="L358" s="19" t="s">
        <v>19</v>
      </c>
      <c r="M358" s="14" t="s">
        <v>17</v>
      </c>
      <c r="N358" s="14" t="s">
        <v>18</v>
      </c>
      <c r="O358" s="15" t="s">
        <v>50</v>
      </c>
      <c r="P358" s="16" t="s">
        <v>283</v>
      </c>
      <c r="Q358" s="17" t="s">
        <v>51</v>
      </c>
    </row>
    <row r="359" spans="1:17" ht="45" x14ac:dyDescent="0.25">
      <c r="A359" s="14">
        <v>351</v>
      </c>
      <c r="B359" s="24">
        <v>93142104</v>
      </c>
      <c r="C359" s="25" t="s">
        <v>393</v>
      </c>
      <c r="D359" s="14" t="s">
        <v>22</v>
      </c>
      <c r="E359" s="14" t="s">
        <v>22</v>
      </c>
      <c r="F359" s="22">
        <v>120</v>
      </c>
      <c r="G359" s="18" t="s">
        <v>47</v>
      </c>
      <c r="H359" s="18" t="s">
        <v>20</v>
      </c>
      <c r="I359" s="39">
        <v>0</v>
      </c>
      <c r="J359" s="39">
        <v>0</v>
      </c>
      <c r="K359" s="14" t="s">
        <v>46</v>
      </c>
      <c r="L359" s="19" t="s">
        <v>19</v>
      </c>
      <c r="M359" s="14" t="s">
        <v>17</v>
      </c>
      <c r="N359" s="14" t="s">
        <v>18</v>
      </c>
      <c r="O359" s="15" t="s">
        <v>50</v>
      </c>
      <c r="P359" s="16" t="s">
        <v>283</v>
      </c>
      <c r="Q359" s="17" t="s">
        <v>51</v>
      </c>
    </row>
    <row r="360" spans="1:17" ht="45" x14ac:dyDescent="0.25">
      <c r="A360" s="14">
        <v>352</v>
      </c>
      <c r="B360" s="24">
        <v>93142104</v>
      </c>
      <c r="C360" s="25" t="s">
        <v>394</v>
      </c>
      <c r="D360" s="14" t="s">
        <v>22</v>
      </c>
      <c r="E360" s="14" t="s">
        <v>22</v>
      </c>
      <c r="F360" s="22">
        <v>120</v>
      </c>
      <c r="G360" s="18" t="s">
        <v>47</v>
      </c>
      <c r="H360" s="18" t="s">
        <v>20</v>
      </c>
      <c r="I360" s="39">
        <v>0</v>
      </c>
      <c r="J360" s="39">
        <v>0</v>
      </c>
      <c r="K360" s="14" t="s">
        <v>46</v>
      </c>
      <c r="L360" s="19" t="s">
        <v>19</v>
      </c>
      <c r="M360" s="14" t="s">
        <v>17</v>
      </c>
      <c r="N360" s="14" t="s">
        <v>18</v>
      </c>
      <c r="O360" s="15" t="s">
        <v>50</v>
      </c>
      <c r="P360" s="16" t="s">
        <v>283</v>
      </c>
      <c r="Q360" s="17" t="s">
        <v>51</v>
      </c>
    </row>
    <row r="361" spans="1:17" ht="45" x14ac:dyDescent="0.25">
      <c r="A361" s="38">
        <v>353</v>
      </c>
      <c r="B361" s="24">
        <v>93142104</v>
      </c>
      <c r="C361" s="25" t="s">
        <v>395</v>
      </c>
      <c r="D361" s="14" t="s">
        <v>22</v>
      </c>
      <c r="E361" s="14" t="s">
        <v>22</v>
      </c>
      <c r="F361" s="22">
        <v>120</v>
      </c>
      <c r="G361" s="18" t="s">
        <v>47</v>
      </c>
      <c r="H361" s="18" t="s">
        <v>20</v>
      </c>
      <c r="I361" s="39">
        <v>0</v>
      </c>
      <c r="J361" s="39">
        <v>0</v>
      </c>
      <c r="K361" s="14" t="s">
        <v>46</v>
      </c>
      <c r="L361" s="19" t="s">
        <v>19</v>
      </c>
      <c r="M361" s="14" t="s">
        <v>17</v>
      </c>
      <c r="N361" s="14" t="s">
        <v>18</v>
      </c>
      <c r="O361" s="15" t="s">
        <v>50</v>
      </c>
      <c r="P361" s="16" t="s">
        <v>283</v>
      </c>
      <c r="Q361" s="17" t="s">
        <v>51</v>
      </c>
    </row>
    <row r="362" spans="1:17" ht="45" x14ac:dyDescent="0.25">
      <c r="A362" s="38">
        <v>354</v>
      </c>
      <c r="B362" s="24">
        <v>93142104</v>
      </c>
      <c r="C362" s="25" t="s">
        <v>396</v>
      </c>
      <c r="D362" s="14" t="s">
        <v>22</v>
      </c>
      <c r="E362" s="14" t="s">
        <v>22</v>
      </c>
      <c r="F362" s="22">
        <v>120</v>
      </c>
      <c r="G362" s="18" t="s">
        <v>47</v>
      </c>
      <c r="H362" s="18" t="s">
        <v>20</v>
      </c>
      <c r="I362" s="39">
        <v>0</v>
      </c>
      <c r="J362" s="39">
        <v>0</v>
      </c>
      <c r="K362" s="14" t="s">
        <v>46</v>
      </c>
      <c r="L362" s="19" t="s">
        <v>19</v>
      </c>
      <c r="M362" s="14" t="s">
        <v>17</v>
      </c>
      <c r="N362" s="14" t="s">
        <v>18</v>
      </c>
      <c r="O362" s="15" t="s">
        <v>50</v>
      </c>
      <c r="P362" s="16" t="s">
        <v>283</v>
      </c>
      <c r="Q362" s="17" t="s">
        <v>51</v>
      </c>
    </row>
    <row r="363" spans="1:17" ht="45" x14ac:dyDescent="0.25">
      <c r="A363" s="14">
        <v>355</v>
      </c>
      <c r="B363" s="24">
        <v>93142104</v>
      </c>
      <c r="C363" s="25" t="s">
        <v>397</v>
      </c>
      <c r="D363" s="14" t="s">
        <v>22</v>
      </c>
      <c r="E363" s="14" t="s">
        <v>22</v>
      </c>
      <c r="F363" s="22">
        <v>120</v>
      </c>
      <c r="G363" s="18" t="s">
        <v>47</v>
      </c>
      <c r="H363" s="18" t="s">
        <v>20</v>
      </c>
      <c r="I363" s="39">
        <v>0</v>
      </c>
      <c r="J363" s="39">
        <v>0</v>
      </c>
      <c r="K363" s="14" t="s">
        <v>46</v>
      </c>
      <c r="L363" s="14" t="s">
        <v>19</v>
      </c>
      <c r="M363" s="14" t="s">
        <v>17</v>
      </c>
      <c r="N363" s="14" t="s">
        <v>18</v>
      </c>
      <c r="O363" s="15" t="s">
        <v>50</v>
      </c>
      <c r="P363" s="16" t="s">
        <v>283</v>
      </c>
      <c r="Q363" s="17" t="s">
        <v>51</v>
      </c>
    </row>
    <row r="364" spans="1:17" ht="45" x14ac:dyDescent="0.25">
      <c r="A364" s="14">
        <v>356</v>
      </c>
      <c r="B364" s="24">
        <v>93142104</v>
      </c>
      <c r="C364" s="25" t="s">
        <v>398</v>
      </c>
      <c r="D364" s="14" t="s">
        <v>22</v>
      </c>
      <c r="E364" s="14" t="s">
        <v>22</v>
      </c>
      <c r="F364" s="22">
        <v>120</v>
      </c>
      <c r="G364" s="18" t="s">
        <v>47</v>
      </c>
      <c r="H364" s="18" t="s">
        <v>20</v>
      </c>
      <c r="I364" s="39">
        <v>0</v>
      </c>
      <c r="J364" s="39">
        <v>0</v>
      </c>
      <c r="K364" s="14" t="s">
        <v>46</v>
      </c>
      <c r="L364" s="19" t="s">
        <v>19</v>
      </c>
      <c r="M364" s="14" t="s">
        <v>17</v>
      </c>
      <c r="N364" s="14" t="s">
        <v>18</v>
      </c>
      <c r="O364" s="15" t="s">
        <v>50</v>
      </c>
      <c r="P364" s="16" t="s">
        <v>283</v>
      </c>
      <c r="Q364" s="17" t="s">
        <v>51</v>
      </c>
    </row>
    <row r="365" spans="1:17" ht="45" x14ac:dyDescent="0.25">
      <c r="A365" s="38">
        <v>357</v>
      </c>
      <c r="B365" s="24">
        <v>93142104</v>
      </c>
      <c r="C365" s="25" t="s">
        <v>399</v>
      </c>
      <c r="D365" s="14" t="s">
        <v>22</v>
      </c>
      <c r="E365" s="14" t="s">
        <v>22</v>
      </c>
      <c r="F365" s="22">
        <v>120</v>
      </c>
      <c r="G365" s="18" t="s">
        <v>47</v>
      </c>
      <c r="H365" s="18" t="s">
        <v>20</v>
      </c>
      <c r="I365" s="39">
        <v>0</v>
      </c>
      <c r="J365" s="39">
        <v>0</v>
      </c>
      <c r="K365" s="14" t="s">
        <v>46</v>
      </c>
      <c r="L365" s="19" t="s">
        <v>19</v>
      </c>
      <c r="M365" s="14" t="s">
        <v>17</v>
      </c>
      <c r="N365" s="14" t="s">
        <v>18</v>
      </c>
      <c r="O365" s="15" t="s">
        <v>50</v>
      </c>
      <c r="P365" s="16" t="s">
        <v>283</v>
      </c>
      <c r="Q365" s="17" t="s">
        <v>51</v>
      </c>
    </row>
    <row r="366" spans="1:17" ht="45" x14ac:dyDescent="0.25">
      <c r="A366" s="38">
        <v>358</v>
      </c>
      <c r="B366" s="24">
        <v>93142104</v>
      </c>
      <c r="C366" s="25" t="s">
        <v>400</v>
      </c>
      <c r="D366" s="14" t="s">
        <v>22</v>
      </c>
      <c r="E366" s="14" t="s">
        <v>22</v>
      </c>
      <c r="F366" s="22">
        <v>120</v>
      </c>
      <c r="G366" s="18" t="s">
        <v>47</v>
      </c>
      <c r="H366" s="18" t="s">
        <v>20</v>
      </c>
      <c r="I366" s="39">
        <v>0</v>
      </c>
      <c r="J366" s="39">
        <v>0</v>
      </c>
      <c r="K366" s="14" t="s">
        <v>46</v>
      </c>
      <c r="L366" s="19" t="s">
        <v>19</v>
      </c>
      <c r="M366" s="14" t="s">
        <v>17</v>
      </c>
      <c r="N366" s="14" t="s">
        <v>18</v>
      </c>
      <c r="O366" s="15" t="s">
        <v>50</v>
      </c>
      <c r="P366" s="16" t="s">
        <v>283</v>
      </c>
      <c r="Q366" s="17" t="s">
        <v>51</v>
      </c>
    </row>
    <row r="367" spans="1:17" ht="45" x14ac:dyDescent="0.25">
      <c r="A367" s="14">
        <v>359</v>
      </c>
      <c r="B367" s="24">
        <v>93142104</v>
      </c>
      <c r="C367" s="25" t="s">
        <v>401</v>
      </c>
      <c r="D367" s="14" t="s">
        <v>22</v>
      </c>
      <c r="E367" s="14" t="s">
        <v>22</v>
      </c>
      <c r="F367" s="22">
        <v>120</v>
      </c>
      <c r="G367" s="18" t="s">
        <v>47</v>
      </c>
      <c r="H367" s="18" t="s">
        <v>20</v>
      </c>
      <c r="I367" s="39">
        <v>0</v>
      </c>
      <c r="J367" s="39">
        <v>0</v>
      </c>
      <c r="K367" s="14" t="s">
        <v>46</v>
      </c>
      <c r="L367" s="19" t="s">
        <v>19</v>
      </c>
      <c r="M367" s="14" t="s">
        <v>17</v>
      </c>
      <c r="N367" s="14" t="s">
        <v>18</v>
      </c>
      <c r="O367" s="15" t="s">
        <v>50</v>
      </c>
      <c r="P367" s="16" t="s">
        <v>283</v>
      </c>
      <c r="Q367" s="17" t="s">
        <v>51</v>
      </c>
    </row>
    <row r="368" spans="1:17" ht="45" x14ac:dyDescent="0.25">
      <c r="A368" s="14">
        <v>360</v>
      </c>
      <c r="B368" s="24">
        <v>93142104</v>
      </c>
      <c r="C368" s="25" t="s">
        <v>402</v>
      </c>
      <c r="D368" s="14" t="s">
        <v>22</v>
      </c>
      <c r="E368" s="14" t="s">
        <v>22</v>
      </c>
      <c r="F368" s="22">
        <v>120</v>
      </c>
      <c r="G368" s="18" t="s">
        <v>47</v>
      </c>
      <c r="H368" s="18" t="s">
        <v>20</v>
      </c>
      <c r="I368" s="39">
        <v>0</v>
      </c>
      <c r="J368" s="39">
        <v>0</v>
      </c>
      <c r="K368" s="14" t="s">
        <v>46</v>
      </c>
      <c r="L368" s="14" t="s">
        <v>19</v>
      </c>
      <c r="M368" s="14" t="s">
        <v>17</v>
      </c>
      <c r="N368" s="14" t="s">
        <v>18</v>
      </c>
      <c r="O368" s="15" t="s">
        <v>50</v>
      </c>
      <c r="P368" s="16" t="s">
        <v>283</v>
      </c>
      <c r="Q368" s="17" t="s">
        <v>51</v>
      </c>
    </row>
    <row r="369" spans="1:17" ht="60" x14ac:dyDescent="0.25">
      <c r="A369" s="38">
        <v>361</v>
      </c>
      <c r="B369" s="24">
        <v>93142104</v>
      </c>
      <c r="C369" s="25" t="s">
        <v>403</v>
      </c>
      <c r="D369" s="14" t="s">
        <v>22</v>
      </c>
      <c r="E369" s="14" t="s">
        <v>22</v>
      </c>
      <c r="F369" s="22">
        <v>120</v>
      </c>
      <c r="G369" s="18" t="s">
        <v>47</v>
      </c>
      <c r="H369" s="18" t="s">
        <v>20</v>
      </c>
      <c r="I369" s="39">
        <v>0</v>
      </c>
      <c r="J369" s="39">
        <v>0</v>
      </c>
      <c r="K369" s="14" t="s">
        <v>46</v>
      </c>
      <c r="L369" s="19" t="s">
        <v>19</v>
      </c>
      <c r="M369" s="14" t="s">
        <v>17</v>
      </c>
      <c r="N369" s="14" t="s">
        <v>18</v>
      </c>
      <c r="O369" s="15" t="s">
        <v>50</v>
      </c>
      <c r="P369" s="16" t="s">
        <v>283</v>
      </c>
      <c r="Q369" s="17" t="s">
        <v>51</v>
      </c>
    </row>
    <row r="370" spans="1:17" ht="45" x14ac:dyDescent="0.25">
      <c r="A370" s="38">
        <v>362</v>
      </c>
      <c r="B370" s="24">
        <v>93142104</v>
      </c>
      <c r="C370" s="25" t="s">
        <v>404</v>
      </c>
      <c r="D370" s="14" t="s">
        <v>22</v>
      </c>
      <c r="E370" s="14" t="s">
        <v>22</v>
      </c>
      <c r="F370" s="22">
        <v>120</v>
      </c>
      <c r="G370" s="18" t="s">
        <v>47</v>
      </c>
      <c r="H370" s="18" t="s">
        <v>20</v>
      </c>
      <c r="I370" s="39">
        <v>0</v>
      </c>
      <c r="J370" s="39">
        <v>0</v>
      </c>
      <c r="K370" s="14" t="s">
        <v>46</v>
      </c>
      <c r="L370" s="19" t="s">
        <v>19</v>
      </c>
      <c r="M370" s="14" t="s">
        <v>17</v>
      </c>
      <c r="N370" s="14" t="s">
        <v>18</v>
      </c>
      <c r="O370" s="15" t="s">
        <v>50</v>
      </c>
      <c r="P370" s="16" t="s">
        <v>283</v>
      </c>
      <c r="Q370" s="17" t="s">
        <v>51</v>
      </c>
    </row>
    <row r="371" spans="1:17" ht="45" x14ac:dyDescent="0.25">
      <c r="A371" s="14">
        <v>363</v>
      </c>
      <c r="B371" s="24">
        <v>93142104</v>
      </c>
      <c r="C371" s="25" t="s">
        <v>405</v>
      </c>
      <c r="D371" s="14" t="s">
        <v>22</v>
      </c>
      <c r="E371" s="14" t="s">
        <v>22</v>
      </c>
      <c r="F371" s="22">
        <v>120</v>
      </c>
      <c r="G371" s="18" t="s">
        <v>47</v>
      </c>
      <c r="H371" s="18" t="s">
        <v>20</v>
      </c>
      <c r="I371" s="39">
        <v>0</v>
      </c>
      <c r="J371" s="39">
        <v>0</v>
      </c>
      <c r="K371" s="14" t="s">
        <v>46</v>
      </c>
      <c r="L371" s="19" t="s">
        <v>19</v>
      </c>
      <c r="M371" s="14" t="s">
        <v>17</v>
      </c>
      <c r="N371" s="14" t="s">
        <v>18</v>
      </c>
      <c r="O371" s="15" t="s">
        <v>50</v>
      </c>
      <c r="P371" s="16" t="s">
        <v>283</v>
      </c>
      <c r="Q371" s="17" t="s">
        <v>51</v>
      </c>
    </row>
    <row r="372" spans="1:17" ht="45" x14ac:dyDescent="0.25">
      <c r="A372" s="14">
        <v>364</v>
      </c>
      <c r="B372" s="24">
        <v>78181500</v>
      </c>
      <c r="C372" s="25" t="s">
        <v>406</v>
      </c>
      <c r="D372" s="14" t="s">
        <v>22</v>
      </c>
      <c r="E372" s="14" t="s">
        <v>22</v>
      </c>
      <c r="F372" s="22">
        <v>10</v>
      </c>
      <c r="G372" s="18" t="s">
        <v>365</v>
      </c>
      <c r="H372" s="18" t="s">
        <v>20</v>
      </c>
      <c r="I372" s="39">
        <v>40000000</v>
      </c>
      <c r="J372" s="39">
        <v>40000000</v>
      </c>
      <c r="K372" s="14" t="s">
        <v>46</v>
      </c>
      <c r="L372" s="19" t="s">
        <v>19</v>
      </c>
      <c r="M372" s="14" t="s">
        <v>17</v>
      </c>
      <c r="N372" s="14" t="s">
        <v>18</v>
      </c>
      <c r="O372" s="15" t="s">
        <v>50</v>
      </c>
      <c r="P372" s="16" t="s">
        <v>283</v>
      </c>
      <c r="Q372" s="17" t="s">
        <v>51</v>
      </c>
    </row>
    <row r="373" spans="1:17" ht="60" x14ac:dyDescent="0.25">
      <c r="A373" s="38">
        <v>365</v>
      </c>
      <c r="B373" s="24">
        <v>93141506</v>
      </c>
      <c r="C373" s="25" t="s">
        <v>407</v>
      </c>
      <c r="D373" s="14" t="s">
        <v>22</v>
      </c>
      <c r="E373" s="14" t="s">
        <v>22</v>
      </c>
      <c r="F373" s="22">
        <v>11</v>
      </c>
      <c r="G373" s="18" t="s">
        <v>47</v>
      </c>
      <c r="H373" s="18" t="s">
        <v>20</v>
      </c>
      <c r="I373" s="39">
        <v>487605455</v>
      </c>
      <c r="J373" s="39">
        <v>487605455</v>
      </c>
      <c r="K373" s="14" t="s">
        <v>46</v>
      </c>
      <c r="L373" s="19" t="s">
        <v>19</v>
      </c>
      <c r="M373" s="14" t="s">
        <v>17</v>
      </c>
      <c r="N373" s="14" t="s">
        <v>18</v>
      </c>
      <c r="O373" s="15" t="s">
        <v>50</v>
      </c>
      <c r="P373" s="16" t="s">
        <v>283</v>
      </c>
      <c r="Q373" s="17" t="s">
        <v>51</v>
      </c>
    </row>
    <row r="374" spans="1:17" ht="45" x14ac:dyDescent="0.25">
      <c r="A374" s="38">
        <v>366</v>
      </c>
      <c r="B374" s="24">
        <v>80111600</v>
      </c>
      <c r="C374" s="25" t="s">
        <v>408</v>
      </c>
      <c r="D374" s="14" t="s">
        <v>22</v>
      </c>
      <c r="E374" s="14" t="s">
        <v>363</v>
      </c>
      <c r="F374" s="22">
        <v>10</v>
      </c>
      <c r="G374" s="18" t="s">
        <v>47</v>
      </c>
      <c r="H374" s="18" t="s">
        <v>20</v>
      </c>
      <c r="I374" s="39">
        <v>549342316</v>
      </c>
      <c r="J374" s="39">
        <v>549342316</v>
      </c>
      <c r="K374" s="14" t="s">
        <v>46</v>
      </c>
      <c r="L374" s="14" t="s">
        <v>19</v>
      </c>
      <c r="M374" s="14" t="s">
        <v>17</v>
      </c>
      <c r="N374" s="14" t="s">
        <v>18</v>
      </c>
      <c r="O374" s="15" t="s">
        <v>50</v>
      </c>
      <c r="P374" s="16" t="s">
        <v>283</v>
      </c>
      <c r="Q374" s="17" t="s">
        <v>51</v>
      </c>
    </row>
    <row r="375" spans="1:17" ht="45" x14ac:dyDescent="0.25">
      <c r="A375" s="14">
        <v>367</v>
      </c>
      <c r="B375" s="24">
        <v>80111707</v>
      </c>
      <c r="C375" s="25" t="s">
        <v>409</v>
      </c>
      <c r="D375" s="14" t="s">
        <v>363</v>
      </c>
      <c r="E375" s="14" t="s">
        <v>363</v>
      </c>
      <c r="F375" s="22">
        <v>9</v>
      </c>
      <c r="G375" s="18" t="s">
        <v>365</v>
      </c>
      <c r="H375" s="18" t="s">
        <v>20</v>
      </c>
      <c r="I375" s="39">
        <v>22000000</v>
      </c>
      <c r="J375" s="39">
        <v>22000000</v>
      </c>
      <c r="K375" s="14" t="s">
        <v>46</v>
      </c>
      <c r="L375" s="19" t="s">
        <v>19</v>
      </c>
      <c r="M375" s="14" t="s">
        <v>17</v>
      </c>
      <c r="N375" s="14" t="s">
        <v>18</v>
      </c>
      <c r="O375" s="15" t="s">
        <v>50</v>
      </c>
      <c r="P375" s="16" t="s">
        <v>283</v>
      </c>
      <c r="Q375" s="17" t="s">
        <v>51</v>
      </c>
    </row>
    <row r="376" spans="1:17" ht="75" x14ac:dyDescent="0.25">
      <c r="A376" s="14">
        <v>368</v>
      </c>
      <c r="B376" s="24" t="s">
        <v>372</v>
      </c>
      <c r="C376" s="25" t="s">
        <v>410</v>
      </c>
      <c r="D376" s="14" t="s">
        <v>363</v>
      </c>
      <c r="E376" s="14" t="s">
        <v>363</v>
      </c>
      <c r="F376" s="22">
        <v>9</v>
      </c>
      <c r="G376" s="18" t="s">
        <v>365</v>
      </c>
      <c r="H376" s="18" t="s">
        <v>20</v>
      </c>
      <c r="I376" s="39">
        <v>35000000</v>
      </c>
      <c r="J376" s="39">
        <v>35000000</v>
      </c>
      <c r="K376" s="14" t="s">
        <v>46</v>
      </c>
      <c r="L376" s="19" t="s">
        <v>19</v>
      </c>
      <c r="M376" s="14" t="s">
        <v>17</v>
      </c>
      <c r="N376" s="14" t="s">
        <v>18</v>
      </c>
      <c r="O376" s="15" t="s">
        <v>50</v>
      </c>
      <c r="P376" s="16" t="s">
        <v>283</v>
      </c>
      <c r="Q376" s="17" t="s">
        <v>51</v>
      </c>
    </row>
    <row r="377" spans="1:17" ht="225" x14ac:dyDescent="0.25">
      <c r="A377" s="38">
        <v>369</v>
      </c>
      <c r="B377" s="20">
        <v>93142104</v>
      </c>
      <c r="C377" s="36" t="s">
        <v>418</v>
      </c>
      <c r="D377" s="33" t="s">
        <v>363</v>
      </c>
      <c r="E377" s="33" t="s">
        <v>363</v>
      </c>
      <c r="F377" s="21">
        <v>24</v>
      </c>
      <c r="G377" s="33" t="s">
        <v>47</v>
      </c>
      <c r="H377" s="30" t="s">
        <v>20</v>
      </c>
      <c r="I377" s="39">
        <v>0</v>
      </c>
      <c r="J377" s="39">
        <v>0</v>
      </c>
      <c r="K377" s="14" t="s">
        <v>46</v>
      </c>
      <c r="L377" s="19" t="s">
        <v>19</v>
      </c>
      <c r="M377" s="14" t="s">
        <v>17</v>
      </c>
      <c r="N377" s="14" t="s">
        <v>18</v>
      </c>
      <c r="O377" s="15" t="s">
        <v>50</v>
      </c>
      <c r="P377" s="16" t="s">
        <v>283</v>
      </c>
      <c r="Q377" s="17" t="s">
        <v>51</v>
      </c>
    </row>
    <row r="378" spans="1:17" ht="45" x14ac:dyDescent="0.25">
      <c r="A378" s="38">
        <v>370</v>
      </c>
      <c r="B378" s="40" t="s">
        <v>419</v>
      </c>
      <c r="C378" s="36" t="s">
        <v>420</v>
      </c>
      <c r="D378" s="33" t="s">
        <v>363</v>
      </c>
      <c r="E378" s="33" t="s">
        <v>329</v>
      </c>
      <c r="F378" s="21">
        <v>12</v>
      </c>
      <c r="G378" s="33" t="s">
        <v>366</v>
      </c>
      <c r="H378" s="30" t="s">
        <v>20</v>
      </c>
      <c r="I378" s="39">
        <v>1500000000</v>
      </c>
      <c r="J378" s="39">
        <v>1500000000</v>
      </c>
      <c r="K378" s="14" t="s">
        <v>46</v>
      </c>
      <c r="L378" s="19" t="s">
        <v>19</v>
      </c>
      <c r="M378" s="14" t="s">
        <v>17</v>
      </c>
      <c r="N378" s="14" t="s">
        <v>18</v>
      </c>
      <c r="O378" s="15" t="s">
        <v>50</v>
      </c>
      <c r="P378" s="16" t="s">
        <v>283</v>
      </c>
      <c r="Q378" s="17" t="s">
        <v>51</v>
      </c>
    </row>
    <row r="379" spans="1:17" ht="60" x14ac:dyDescent="0.25">
      <c r="A379" s="14">
        <v>371</v>
      </c>
      <c r="B379" s="20">
        <v>80111600</v>
      </c>
      <c r="C379" s="36" t="s">
        <v>421</v>
      </c>
      <c r="D379" s="33" t="s">
        <v>363</v>
      </c>
      <c r="E379" s="33" t="s">
        <v>363</v>
      </c>
      <c r="F379" s="21">
        <v>1</v>
      </c>
      <c r="G379" s="33" t="s">
        <v>47</v>
      </c>
      <c r="H379" s="30" t="s">
        <v>20</v>
      </c>
      <c r="I379" s="39">
        <v>25000000</v>
      </c>
      <c r="J379" s="39">
        <v>25000000</v>
      </c>
      <c r="K379" s="14" t="s">
        <v>46</v>
      </c>
      <c r="L379" s="19" t="s">
        <v>19</v>
      </c>
      <c r="M379" s="14" t="s">
        <v>17</v>
      </c>
      <c r="N379" s="14" t="s">
        <v>18</v>
      </c>
      <c r="O379" s="15" t="s">
        <v>50</v>
      </c>
      <c r="P379" s="16" t="s">
        <v>283</v>
      </c>
      <c r="Q379" s="17" t="s">
        <v>51</v>
      </c>
    </row>
    <row r="380" spans="1:17" ht="45" x14ac:dyDescent="0.25">
      <c r="A380" s="14">
        <v>372</v>
      </c>
      <c r="B380" s="20">
        <v>80141603</v>
      </c>
      <c r="C380" s="36" t="s">
        <v>422</v>
      </c>
      <c r="D380" s="33" t="s">
        <v>363</v>
      </c>
      <c r="E380" s="33" t="s">
        <v>363</v>
      </c>
      <c r="F380" s="21">
        <v>1</v>
      </c>
      <c r="G380" s="33" t="s">
        <v>364</v>
      </c>
      <c r="H380" s="33" t="s">
        <v>44</v>
      </c>
      <c r="I380" s="39">
        <v>15925000</v>
      </c>
      <c r="J380" s="39">
        <v>15925000</v>
      </c>
      <c r="K380" s="14" t="s">
        <v>46</v>
      </c>
      <c r="L380" s="19" t="s">
        <v>19</v>
      </c>
      <c r="M380" s="14" t="s">
        <v>17</v>
      </c>
      <c r="N380" s="14" t="s">
        <v>18</v>
      </c>
      <c r="O380" s="15" t="s">
        <v>50</v>
      </c>
      <c r="P380" s="16" t="s">
        <v>283</v>
      </c>
      <c r="Q380" s="17" t="s">
        <v>51</v>
      </c>
    </row>
    <row r="381" spans="1:17" ht="45" x14ac:dyDescent="0.25">
      <c r="A381" s="38">
        <v>373</v>
      </c>
      <c r="B381" s="40" t="s">
        <v>423</v>
      </c>
      <c r="C381" s="36" t="s">
        <v>424</v>
      </c>
      <c r="D381" s="33" t="s">
        <v>363</v>
      </c>
      <c r="E381" s="33" t="s">
        <v>363</v>
      </c>
      <c r="F381" s="21">
        <v>9.5</v>
      </c>
      <c r="G381" s="33" t="s">
        <v>427</v>
      </c>
      <c r="H381" s="30" t="s">
        <v>20</v>
      </c>
      <c r="I381" s="39">
        <v>30000000</v>
      </c>
      <c r="J381" s="39">
        <v>30000000</v>
      </c>
      <c r="K381" s="14" t="s">
        <v>46</v>
      </c>
      <c r="L381" s="19" t="s">
        <v>19</v>
      </c>
      <c r="M381" s="14" t="s">
        <v>17</v>
      </c>
      <c r="N381" s="14" t="s">
        <v>18</v>
      </c>
      <c r="O381" s="15" t="s">
        <v>50</v>
      </c>
      <c r="P381" s="16" t="s">
        <v>283</v>
      </c>
      <c r="Q381" s="17" t="s">
        <v>51</v>
      </c>
    </row>
    <row r="382" spans="1:17" ht="45" x14ac:dyDescent="0.25">
      <c r="A382" s="38">
        <v>374</v>
      </c>
      <c r="B382" s="20">
        <v>72101509</v>
      </c>
      <c r="C382" s="36" t="s">
        <v>425</v>
      </c>
      <c r="D382" s="33" t="s">
        <v>363</v>
      </c>
      <c r="E382" s="33" t="s">
        <v>363</v>
      </c>
      <c r="F382" s="21">
        <v>9.5</v>
      </c>
      <c r="G382" s="33" t="s">
        <v>427</v>
      </c>
      <c r="H382" s="30" t="s">
        <v>20</v>
      </c>
      <c r="I382" s="39">
        <v>30000000</v>
      </c>
      <c r="J382" s="39">
        <v>30000000</v>
      </c>
      <c r="K382" s="14" t="s">
        <v>46</v>
      </c>
      <c r="L382" s="19" t="s">
        <v>19</v>
      </c>
      <c r="M382" s="14" t="s">
        <v>17</v>
      </c>
      <c r="N382" s="14" t="s">
        <v>18</v>
      </c>
      <c r="O382" s="15" t="s">
        <v>50</v>
      </c>
      <c r="P382" s="16" t="s">
        <v>283</v>
      </c>
      <c r="Q382" s="17" t="s">
        <v>51</v>
      </c>
    </row>
    <row r="383" spans="1:17" ht="45" x14ac:dyDescent="0.25">
      <c r="A383" s="14">
        <v>375</v>
      </c>
      <c r="B383" s="20">
        <v>81111800</v>
      </c>
      <c r="C383" s="36" t="s">
        <v>426</v>
      </c>
      <c r="D383" s="33" t="s">
        <v>363</v>
      </c>
      <c r="E383" s="33" t="s">
        <v>363</v>
      </c>
      <c r="F383" s="21">
        <v>9</v>
      </c>
      <c r="G383" s="33" t="s">
        <v>47</v>
      </c>
      <c r="H383" s="30" t="s">
        <v>20</v>
      </c>
      <c r="I383" s="39">
        <v>56423850</v>
      </c>
      <c r="J383" s="39">
        <v>56423850</v>
      </c>
      <c r="K383" s="14" t="s">
        <v>46</v>
      </c>
      <c r="L383" s="19" t="s">
        <v>19</v>
      </c>
      <c r="M383" s="14" t="s">
        <v>17</v>
      </c>
      <c r="N383" s="14" t="s">
        <v>18</v>
      </c>
      <c r="O383" s="15" t="s">
        <v>50</v>
      </c>
      <c r="P383" s="16" t="s">
        <v>283</v>
      </c>
      <c r="Q383" s="17" t="s">
        <v>51</v>
      </c>
    </row>
    <row r="384" spans="1:17" ht="75" x14ac:dyDescent="0.25">
      <c r="A384" s="14">
        <v>377</v>
      </c>
      <c r="B384" s="20">
        <v>80111600</v>
      </c>
      <c r="C384" s="36" t="s">
        <v>442</v>
      </c>
      <c r="D384" s="33" t="s">
        <v>411</v>
      </c>
      <c r="E384" s="33" t="s">
        <v>411</v>
      </c>
      <c r="F384" s="21">
        <v>9</v>
      </c>
      <c r="G384" s="33" t="s">
        <v>47</v>
      </c>
      <c r="H384" s="31" t="s">
        <v>43</v>
      </c>
      <c r="I384" s="39">
        <v>92530107</v>
      </c>
      <c r="J384" s="39">
        <v>92530107</v>
      </c>
      <c r="K384" s="31" t="s">
        <v>46</v>
      </c>
      <c r="L384" s="31" t="s">
        <v>19</v>
      </c>
      <c r="M384" s="14" t="s">
        <v>17</v>
      </c>
      <c r="N384" s="14" t="s">
        <v>18</v>
      </c>
      <c r="O384" s="15" t="s">
        <v>50</v>
      </c>
      <c r="P384" s="16" t="s">
        <v>283</v>
      </c>
      <c r="Q384" s="17" t="s">
        <v>51</v>
      </c>
    </row>
    <row r="385" spans="1:17" ht="75" x14ac:dyDescent="0.25">
      <c r="A385" s="38">
        <v>378</v>
      </c>
      <c r="B385" s="20">
        <v>80111600</v>
      </c>
      <c r="C385" s="36" t="s">
        <v>443</v>
      </c>
      <c r="D385" s="33" t="s">
        <v>411</v>
      </c>
      <c r="E385" s="33" t="s">
        <v>411</v>
      </c>
      <c r="F385" s="21">
        <v>1.5</v>
      </c>
      <c r="G385" s="33" t="s">
        <v>47</v>
      </c>
      <c r="H385" s="31" t="s">
        <v>43</v>
      </c>
      <c r="I385" s="39">
        <v>15421685</v>
      </c>
      <c r="J385" s="39">
        <v>15421685</v>
      </c>
      <c r="K385" s="31" t="s">
        <v>46</v>
      </c>
      <c r="L385" s="31" t="s">
        <v>19</v>
      </c>
      <c r="M385" s="14" t="s">
        <v>17</v>
      </c>
      <c r="N385" s="14" t="s">
        <v>18</v>
      </c>
      <c r="O385" s="15" t="s">
        <v>50</v>
      </c>
      <c r="P385" s="16" t="s">
        <v>283</v>
      </c>
      <c r="Q385" s="17" t="s">
        <v>51</v>
      </c>
    </row>
    <row r="386" spans="1:17" ht="45" x14ac:dyDescent="0.25">
      <c r="A386" s="38">
        <v>379</v>
      </c>
      <c r="B386" s="20">
        <v>80111600</v>
      </c>
      <c r="C386" s="36" t="s">
        <v>444</v>
      </c>
      <c r="D386" s="33" t="s">
        <v>411</v>
      </c>
      <c r="E386" s="33" t="s">
        <v>411</v>
      </c>
      <c r="F386" s="21">
        <v>9</v>
      </c>
      <c r="G386" s="33" t="s">
        <v>47</v>
      </c>
      <c r="H386" s="31" t="s">
        <v>43</v>
      </c>
      <c r="I386" s="39">
        <v>138464991</v>
      </c>
      <c r="J386" s="39">
        <v>138464991</v>
      </c>
      <c r="K386" s="31" t="s">
        <v>46</v>
      </c>
      <c r="L386" s="31" t="s">
        <v>19</v>
      </c>
      <c r="M386" s="14" t="s">
        <v>17</v>
      </c>
      <c r="N386" s="14" t="s">
        <v>18</v>
      </c>
      <c r="O386" s="15" t="s">
        <v>50</v>
      </c>
      <c r="P386" s="16" t="s">
        <v>283</v>
      </c>
      <c r="Q386" s="17" t="s">
        <v>51</v>
      </c>
    </row>
    <row r="387" spans="1:17" ht="45" x14ac:dyDescent="0.25">
      <c r="A387" s="14">
        <v>380</v>
      </c>
      <c r="B387" s="20">
        <v>80111600</v>
      </c>
      <c r="C387" s="36" t="s">
        <v>445</v>
      </c>
      <c r="D387" s="33" t="s">
        <v>411</v>
      </c>
      <c r="E387" s="33" t="s">
        <v>411</v>
      </c>
      <c r="F387" s="21">
        <v>9</v>
      </c>
      <c r="G387" s="33" t="s">
        <v>47</v>
      </c>
      <c r="H387" s="31" t="s">
        <v>43</v>
      </c>
      <c r="I387" s="39">
        <v>116357139</v>
      </c>
      <c r="J387" s="39">
        <v>116357139</v>
      </c>
      <c r="K387" s="31" t="s">
        <v>46</v>
      </c>
      <c r="L387" s="31" t="s">
        <v>19</v>
      </c>
      <c r="M387" s="14" t="s">
        <v>17</v>
      </c>
      <c r="N387" s="14" t="s">
        <v>18</v>
      </c>
      <c r="O387" s="15" t="s">
        <v>50</v>
      </c>
      <c r="P387" s="16" t="s">
        <v>283</v>
      </c>
      <c r="Q387" s="17" t="s">
        <v>51</v>
      </c>
    </row>
    <row r="388" spans="1:17" ht="45" x14ac:dyDescent="0.25">
      <c r="A388" s="14">
        <v>381</v>
      </c>
      <c r="B388" s="20">
        <v>80111600</v>
      </c>
      <c r="C388" s="36" t="s">
        <v>446</v>
      </c>
      <c r="D388" s="33" t="s">
        <v>411</v>
      </c>
      <c r="E388" s="33" t="s">
        <v>411</v>
      </c>
      <c r="F388" s="21">
        <v>9</v>
      </c>
      <c r="G388" s="33" t="s">
        <v>47</v>
      </c>
      <c r="H388" s="31" t="s">
        <v>43</v>
      </c>
      <c r="I388" s="39">
        <v>77695749</v>
      </c>
      <c r="J388" s="39">
        <v>77695749</v>
      </c>
      <c r="K388" s="31" t="s">
        <v>46</v>
      </c>
      <c r="L388" s="31" t="s">
        <v>19</v>
      </c>
      <c r="M388" s="14" t="s">
        <v>17</v>
      </c>
      <c r="N388" s="14" t="s">
        <v>18</v>
      </c>
      <c r="O388" s="15" t="s">
        <v>50</v>
      </c>
      <c r="P388" s="16" t="s">
        <v>283</v>
      </c>
      <c r="Q388" s="17" t="s">
        <v>51</v>
      </c>
    </row>
    <row r="389" spans="1:17" ht="45" x14ac:dyDescent="0.25">
      <c r="A389" s="14">
        <v>382</v>
      </c>
      <c r="B389" s="20">
        <v>80111600</v>
      </c>
      <c r="C389" s="36" t="s">
        <v>447</v>
      </c>
      <c r="D389" s="33" t="s">
        <v>411</v>
      </c>
      <c r="E389" s="33" t="s">
        <v>411</v>
      </c>
      <c r="F389" s="21">
        <v>9</v>
      </c>
      <c r="G389" s="33" t="s">
        <v>47</v>
      </c>
      <c r="H389" s="31" t="s">
        <v>43</v>
      </c>
      <c r="I389" s="39">
        <v>61969734</v>
      </c>
      <c r="J389" s="39">
        <v>61969734</v>
      </c>
      <c r="K389" s="31" t="s">
        <v>46</v>
      </c>
      <c r="L389" s="31" t="s">
        <v>19</v>
      </c>
      <c r="M389" s="14" t="s">
        <v>17</v>
      </c>
      <c r="N389" s="14" t="s">
        <v>18</v>
      </c>
      <c r="O389" s="15" t="s">
        <v>50</v>
      </c>
      <c r="P389" s="16" t="s">
        <v>283</v>
      </c>
      <c r="Q389" s="17" t="s">
        <v>51</v>
      </c>
    </row>
    <row r="390" spans="1:17" ht="60" x14ac:dyDescent="0.25">
      <c r="A390" s="38">
        <v>383</v>
      </c>
      <c r="B390" s="20">
        <v>80111600</v>
      </c>
      <c r="C390" s="36" t="s">
        <v>448</v>
      </c>
      <c r="D390" s="33" t="s">
        <v>411</v>
      </c>
      <c r="E390" s="33" t="s">
        <v>411</v>
      </c>
      <c r="F390" s="21">
        <v>9</v>
      </c>
      <c r="G390" s="33" t="s">
        <v>47</v>
      </c>
      <c r="H390" s="31" t="s">
        <v>43</v>
      </c>
      <c r="I390" s="39">
        <v>138464991</v>
      </c>
      <c r="J390" s="39">
        <v>138464991</v>
      </c>
      <c r="K390" s="31" t="s">
        <v>46</v>
      </c>
      <c r="L390" s="31" t="s">
        <v>19</v>
      </c>
      <c r="M390" s="14" t="s">
        <v>17</v>
      </c>
      <c r="N390" s="14" t="s">
        <v>18</v>
      </c>
      <c r="O390" s="15" t="s">
        <v>50</v>
      </c>
      <c r="P390" s="16" t="s">
        <v>283</v>
      </c>
      <c r="Q390" s="17" t="s">
        <v>51</v>
      </c>
    </row>
    <row r="391" spans="1:17" ht="45" x14ac:dyDescent="0.25">
      <c r="A391" s="38">
        <v>384</v>
      </c>
      <c r="B391" s="20">
        <v>81111800</v>
      </c>
      <c r="C391" s="36" t="s">
        <v>449</v>
      </c>
      <c r="D391" s="33" t="s">
        <v>411</v>
      </c>
      <c r="E391" s="33" t="s">
        <v>411</v>
      </c>
      <c r="F391" s="21">
        <v>9</v>
      </c>
      <c r="G391" s="33" t="s">
        <v>47</v>
      </c>
      <c r="H391" s="31" t="s">
        <v>43</v>
      </c>
      <c r="I391" s="39">
        <v>92530107</v>
      </c>
      <c r="J391" s="39">
        <v>92530107</v>
      </c>
      <c r="K391" s="31" t="s">
        <v>46</v>
      </c>
      <c r="L391" s="31" t="s">
        <v>19</v>
      </c>
      <c r="M391" s="14" t="s">
        <v>17</v>
      </c>
      <c r="N391" s="14" t="s">
        <v>18</v>
      </c>
      <c r="O391" s="15" t="s">
        <v>50</v>
      </c>
      <c r="P391" s="16" t="s">
        <v>283</v>
      </c>
      <c r="Q391" s="17" t="s">
        <v>51</v>
      </c>
    </row>
    <row r="392" spans="1:17" ht="45" x14ac:dyDescent="0.25">
      <c r="A392" s="14">
        <v>385</v>
      </c>
      <c r="B392" s="20">
        <v>81111800</v>
      </c>
      <c r="C392" s="36" t="s">
        <v>450</v>
      </c>
      <c r="D392" s="33" t="s">
        <v>411</v>
      </c>
      <c r="E392" s="33" t="s">
        <v>411</v>
      </c>
      <c r="F392" s="21">
        <v>9</v>
      </c>
      <c r="G392" s="33" t="s">
        <v>47</v>
      </c>
      <c r="H392" s="31" t="s">
        <v>43</v>
      </c>
      <c r="I392" s="39">
        <v>77695749</v>
      </c>
      <c r="J392" s="39">
        <v>77695749</v>
      </c>
      <c r="K392" s="31" t="s">
        <v>46</v>
      </c>
      <c r="L392" s="31" t="s">
        <v>19</v>
      </c>
      <c r="M392" s="14" t="s">
        <v>17</v>
      </c>
      <c r="N392" s="14" t="s">
        <v>18</v>
      </c>
      <c r="O392" s="15" t="s">
        <v>50</v>
      </c>
      <c r="P392" s="16" t="s">
        <v>283</v>
      </c>
      <c r="Q392" s="17" t="s">
        <v>51</v>
      </c>
    </row>
    <row r="393" spans="1:17" ht="45" x14ac:dyDescent="0.25">
      <c r="A393" s="14">
        <v>386</v>
      </c>
      <c r="B393" s="20">
        <v>80111600</v>
      </c>
      <c r="C393" s="36" t="s">
        <v>510</v>
      </c>
      <c r="D393" s="33" t="s">
        <v>411</v>
      </c>
      <c r="E393" s="33" t="s">
        <v>411</v>
      </c>
      <c r="F393" s="21">
        <v>9</v>
      </c>
      <c r="G393" s="33" t="s">
        <v>47</v>
      </c>
      <c r="H393" s="31" t="s">
        <v>43</v>
      </c>
      <c r="I393" s="39">
        <v>92530107</v>
      </c>
      <c r="J393" s="39">
        <v>92530107</v>
      </c>
      <c r="K393" s="31" t="s">
        <v>46</v>
      </c>
      <c r="L393" s="31" t="s">
        <v>19</v>
      </c>
      <c r="M393" s="14" t="s">
        <v>17</v>
      </c>
      <c r="N393" s="14" t="s">
        <v>18</v>
      </c>
      <c r="O393" s="15" t="s">
        <v>50</v>
      </c>
      <c r="P393" s="16" t="s">
        <v>283</v>
      </c>
      <c r="Q393" s="17" t="s">
        <v>51</v>
      </c>
    </row>
    <row r="394" spans="1:17" ht="45" x14ac:dyDescent="0.25">
      <c r="A394" s="14">
        <v>387</v>
      </c>
      <c r="B394" s="20">
        <v>80111600</v>
      </c>
      <c r="C394" s="36" t="s">
        <v>511</v>
      </c>
      <c r="D394" s="33" t="s">
        <v>411</v>
      </c>
      <c r="E394" s="33" t="s">
        <v>411</v>
      </c>
      <c r="F394" s="21">
        <v>9</v>
      </c>
      <c r="G394" s="33" t="s">
        <v>47</v>
      </c>
      <c r="H394" s="31" t="s">
        <v>43</v>
      </c>
      <c r="I394" s="39">
        <v>80006976</v>
      </c>
      <c r="J394" s="39">
        <v>80006976</v>
      </c>
      <c r="K394" s="31" t="s">
        <v>46</v>
      </c>
      <c r="L394" s="31" t="s">
        <v>19</v>
      </c>
      <c r="M394" s="14" t="s">
        <v>17</v>
      </c>
      <c r="N394" s="14" t="s">
        <v>18</v>
      </c>
      <c r="O394" s="15" t="s">
        <v>50</v>
      </c>
      <c r="P394" s="16" t="s">
        <v>283</v>
      </c>
      <c r="Q394" s="17" t="s">
        <v>51</v>
      </c>
    </row>
    <row r="395" spans="1:17" ht="45" x14ac:dyDescent="0.25">
      <c r="A395" s="38">
        <v>388</v>
      </c>
      <c r="B395" s="20">
        <v>80111600</v>
      </c>
      <c r="C395" s="36" t="s">
        <v>512</v>
      </c>
      <c r="D395" s="33" t="s">
        <v>411</v>
      </c>
      <c r="E395" s="33" t="s">
        <v>411</v>
      </c>
      <c r="F395" s="21">
        <v>9</v>
      </c>
      <c r="G395" s="33" t="s">
        <v>47</v>
      </c>
      <c r="H395" s="31" t="s">
        <v>43</v>
      </c>
      <c r="I395" s="39">
        <v>92457941</v>
      </c>
      <c r="J395" s="39">
        <v>92457941</v>
      </c>
      <c r="K395" s="31" t="s">
        <v>46</v>
      </c>
      <c r="L395" s="31" t="s">
        <v>19</v>
      </c>
      <c r="M395" s="14" t="s">
        <v>17</v>
      </c>
      <c r="N395" s="14" t="s">
        <v>18</v>
      </c>
      <c r="O395" s="15" t="s">
        <v>50</v>
      </c>
      <c r="P395" s="16" t="s">
        <v>283</v>
      </c>
      <c r="Q395" s="17" t="s">
        <v>51</v>
      </c>
    </row>
    <row r="396" spans="1:17" ht="45" x14ac:dyDescent="0.25">
      <c r="A396" s="38">
        <v>389</v>
      </c>
      <c r="B396" s="20">
        <v>80111600</v>
      </c>
      <c r="C396" s="36" t="s">
        <v>513</v>
      </c>
      <c r="D396" s="33" t="s">
        <v>411</v>
      </c>
      <c r="E396" s="33" t="s">
        <v>411</v>
      </c>
      <c r="F396" s="21">
        <v>9</v>
      </c>
      <c r="G396" s="33" t="s">
        <v>47</v>
      </c>
      <c r="H396" s="31" t="s">
        <v>43</v>
      </c>
      <c r="I396" s="39">
        <v>92457941</v>
      </c>
      <c r="J396" s="39">
        <v>92457941</v>
      </c>
      <c r="K396" s="31" t="s">
        <v>46</v>
      </c>
      <c r="L396" s="31" t="s">
        <v>19</v>
      </c>
      <c r="M396" s="14" t="s">
        <v>17</v>
      </c>
      <c r="N396" s="14" t="s">
        <v>18</v>
      </c>
      <c r="O396" s="15" t="s">
        <v>50</v>
      </c>
      <c r="P396" s="16" t="s">
        <v>283</v>
      </c>
      <c r="Q396" s="17" t="s">
        <v>51</v>
      </c>
    </row>
    <row r="397" spans="1:17" ht="45" x14ac:dyDescent="0.25">
      <c r="A397" s="14">
        <v>390</v>
      </c>
      <c r="B397" s="20">
        <v>80111600</v>
      </c>
      <c r="C397" s="36" t="s">
        <v>451</v>
      </c>
      <c r="D397" s="33" t="s">
        <v>411</v>
      </c>
      <c r="E397" s="33" t="s">
        <v>411</v>
      </c>
      <c r="F397" s="21">
        <v>9</v>
      </c>
      <c r="G397" s="33" t="s">
        <v>47</v>
      </c>
      <c r="H397" s="31" t="s">
        <v>43</v>
      </c>
      <c r="I397" s="39">
        <v>61969734</v>
      </c>
      <c r="J397" s="39">
        <v>61969734</v>
      </c>
      <c r="K397" s="31" t="s">
        <v>46</v>
      </c>
      <c r="L397" s="31" t="s">
        <v>19</v>
      </c>
      <c r="M397" s="14" t="s">
        <v>17</v>
      </c>
      <c r="N397" s="14" t="s">
        <v>18</v>
      </c>
      <c r="O397" s="15" t="s">
        <v>50</v>
      </c>
      <c r="P397" s="16" t="s">
        <v>283</v>
      </c>
      <c r="Q397" s="17" t="s">
        <v>51</v>
      </c>
    </row>
    <row r="398" spans="1:17" ht="45" x14ac:dyDescent="0.25">
      <c r="A398" s="14">
        <v>391</v>
      </c>
      <c r="B398" s="20">
        <v>80111600</v>
      </c>
      <c r="C398" s="36" t="s">
        <v>452</v>
      </c>
      <c r="D398" s="33" t="s">
        <v>411</v>
      </c>
      <c r="E398" s="33" t="s">
        <v>411</v>
      </c>
      <c r="F398" s="21">
        <v>9</v>
      </c>
      <c r="G398" s="33" t="s">
        <v>47</v>
      </c>
      <c r="H398" s="31" t="s">
        <v>43</v>
      </c>
      <c r="I398" s="39">
        <v>61969734</v>
      </c>
      <c r="J398" s="39">
        <v>61969734</v>
      </c>
      <c r="K398" s="31" t="s">
        <v>46</v>
      </c>
      <c r="L398" s="31" t="s">
        <v>19</v>
      </c>
      <c r="M398" s="14" t="s">
        <v>17</v>
      </c>
      <c r="N398" s="14" t="s">
        <v>18</v>
      </c>
      <c r="O398" s="15" t="s">
        <v>50</v>
      </c>
      <c r="P398" s="16" t="s">
        <v>283</v>
      </c>
      <c r="Q398" s="17" t="s">
        <v>51</v>
      </c>
    </row>
    <row r="399" spans="1:17" ht="45" x14ac:dyDescent="0.25">
      <c r="A399" s="14">
        <v>392</v>
      </c>
      <c r="B399" s="20">
        <v>80111600</v>
      </c>
      <c r="C399" s="36" t="s">
        <v>453</v>
      </c>
      <c r="D399" s="33" t="s">
        <v>411</v>
      </c>
      <c r="E399" s="33" t="s">
        <v>411</v>
      </c>
      <c r="F399" s="21">
        <v>9</v>
      </c>
      <c r="G399" s="33" t="s">
        <v>47</v>
      </c>
      <c r="H399" s="31" t="s">
        <v>43</v>
      </c>
      <c r="I399" s="39">
        <v>61969734</v>
      </c>
      <c r="J399" s="39">
        <v>61969734</v>
      </c>
      <c r="K399" s="31" t="s">
        <v>46</v>
      </c>
      <c r="L399" s="31" t="s">
        <v>19</v>
      </c>
      <c r="M399" s="14" t="s">
        <v>17</v>
      </c>
      <c r="N399" s="14" t="s">
        <v>18</v>
      </c>
      <c r="O399" s="15" t="s">
        <v>50</v>
      </c>
      <c r="P399" s="16" t="s">
        <v>283</v>
      </c>
      <c r="Q399" s="17" t="s">
        <v>51</v>
      </c>
    </row>
    <row r="400" spans="1:17" ht="45" x14ac:dyDescent="0.25">
      <c r="A400" s="38">
        <v>393</v>
      </c>
      <c r="B400" s="20">
        <v>80111600</v>
      </c>
      <c r="C400" s="36" t="s">
        <v>454</v>
      </c>
      <c r="D400" s="33" t="s">
        <v>411</v>
      </c>
      <c r="E400" s="33" t="s">
        <v>411</v>
      </c>
      <c r="F400" s="21">
        <v>9</v>
      </c>
      <c r="G400" s="33" t="s">
        <v>47</v>
      </c>
      <c r="H400" s="31" t="s">
        <v>43</v>
      </c>
      <c r="I400" s="39">
        <v>92530107</v>
      </c>
      <c r="J400" s="39">
        <v>92530107</v>
      </c>
      <c r="K400" s="31" t="s">
        <v>46</v>
      </c>
      <c r="L400" s="31" t="s">
        <v>19</v>
      </c>
      <c r="M400" s="14" t="s">
        <v>17</v>
      </c>
      <c r="N400" s="14" t="s">
        <v>18</v>
      </c>
      <c r="O400" s="15" t="s">
        <v>50</v>
      </c>
      <c r="P400" s="16" t="s">
        <v>283</v>
      </c>
      <c r="Q400" s="17" t="s">
        <v>51</v>
      </c>
    </row>
    <row r="401" spans="1:17" ht="45" x14ac:dyDescent="0.25">
      <c r="A401" s="38">
        <v>394</v>
      </c>
      <c r="B401" s="20">
        <v>80111600</v>
      </c>
      <c r="C401" s="36" t="s">
        <v>455</v>
      </c>
      <c r="D401" s="33" t="s">
        <v>411</v>
      </c>
      <c r="E401" s="33" t="s">
        <v>411</v>
      </c>
      <c r="F401" s="21">
        <v>9</v>
      </c>
      <c r="G401" s="33" t="s">
        <v>47</v>
      </c>
      <c r="H401" s="31" t="s">
        <v>43</v>
      </c>
      <c r="I401" s="39">
        <v>77695749</v>
      </c>
      <c r="J401" s="39">
        <v>77695749</v>
      </c>
      <c r="K401" s="31" t="s">
        <v>46</v>
      </c>
      <c r="L401" s="31" t="s">
        <v>19</v>
      </c>
      <c r="M401" s="14" t="s">
        <v>17</v>
      </c>
      <c r="N401" s="14" t="s">
        <v>18</v>
      </c>
      <c r="O401" s="15" t="s">
        <v>50</v>
      </c>
      <c r="P401" s="16" t="s">
        <v>283</v>
      </c>
      <c r="Q401" s="17" t="s">
        <v>51</v>
      </c>
    </row>
    <row r="402" spans="1:17" ht="60" x14ac:dyDescent="0.25">
      <c r="A402" s="14">
        <v>395</v>
      </c>
      <c r="B402" s="20">
        <v>80111600</v>
      </c>
      <c r="C402" s="36" t="s">
        <v>456</v>
      </c>
      <c r="D402" s="33" t="s">
        <v>411</v>
      </c>
      <c r="E402" s="33" t="s">
        <v>411</v>
      </c>
      <c r="F402" s="21">
        <v>9</v>
      </c>
      <c r="G402" s="33" t="s">
        <v>47</v>
      </c>
      <c r="H402" s="31" t="s">
        <v>20</v>
      </c>
      <c r="I402" s="39">
        <v>110110287</v>
      </c>
      <c r="J402" s="39">
        <v>110110287</v>
      </c>
      <c r="K402" s="31" t="s">
        <v>46</v>
      </c>
      <c r="L402" s="31" t="s">
        <v>19</v>
      </c>
      <c r="M402" s="14" t="s">
        <v>17</v>
      </c>
      <c r="N402" s="14" t="s">
        <v>18</v>
      </c>
      <c r="O402" s="15" t="s">
        <v>50</v>
      </c>
      <c r="P402" s="16" t="s">
        <v>283</v>
      </c>
      <c r="Q402" s="17" t="s">
        <v>51</v>
      </c>
    </row>
    <row r="403" spans="1:17" ht="45" x14ac:dyDescent="0.25">
      <c r="A403" s="14">
        <v>396</v>
      </c>
      <c r="B403" s="20">
        <v>81111800</v>
      </c>
      <c r="C403" s="36" t="s">
        <v>457</v>
      </c>
      <c r="D403" s="33" t="s">
        <v>411</v>
      </c>
      <c r="E403" s="33" t="s">
        <v>411</v>
      </c>
      <c r="F403" s="21">
        <v>9</v>
      </c>
      <c r="G403" s="33" t="s">
        <v>47</v>
      </c>
      <c r="H403" s="31" t="s">
        <v>43</v>
      </c>
      <c r="I403" s="39">
        <v>67500000</v>
      </c>
      <c r="J403" s="39">
        <v>67500000</v>
      </c>
      <c r="K403" s="31" t="s">
        <v>46</v>
      </c>
      <c r="L403" s="31" t="s">
        <v>19</v>
      </c>
      <c r="M403" s="14" t="s">
        <v>17</v>
      </c>
      <c r="N403" s="14" t="s">
        <v>18</v>
      </c>
      <c r="O403" s="15" t="s">
        <v>50</v>
      </c>
      <c r="P403" s="16" t="s">
        <v>283</v>
      </c>
      <c r="Q403" s="17" t="s">
        <v>51</v>
      </c>
    </row>
    <row r="404" spans="1:17" ht="45" x14ac:dyDescent="0.25">
      <c r="A404" s="14">
        <v>397</v>
      </c>
      <c r="B404" s="20">
        <v>80111600</v>
      </c>
      <c r="C404" s="36" t="s">
        <v>458</v>
      </c>
      <c r="D404" s="33" t="s">
        <v>411</v>
      </c>
      <c r="E404" s="33" t="s">
        <v>411</v>
      </c>
      <c r="F404" s="21">
        <v>9</v>
      </c>
      <c r="G404" s="33" t="s">
        <v>47</v>
      </c>
      <c r="H404" s="31" t="s">
        <v>43</v>
      </c>
      <c r="I404" s="39">
        <v>61969734</v>
      </c>
      <c r="J404" s="39">
        <v>61969734</v>
      </c>
      <c r="K404" s="31" t="s">
        <v>46</v>
      </c>
      <c r="L404" s="31" t="s">
        <v>19</v>
      </c>
      <c r="M404" s="14" t="s">
        <v>17</v>
      </c>
      <c r="N404" s="14" t="s">
        <v>18</v>
      </c>
      <c r="O404" s="15" t="s">
        <v>50</v>
      </c>
      <c r="P404" s="16" t="s">
        <v>283</v>
      </c>
      <c r="Q404" s="17" t="s">
        <v>51</v>
      </c>
    </row>
    <row r="405" spans="1:17" ht="45" x14ac:dyDescent="0.25">
      <c r="A405" s="38">
        <v>398</v>
      </c>
      <c r="B405" s="20">
        <v>80111600</v>
      </c>
      <c r="C405" s="36" t="s">
        <v>459</v>
      </c>
      <c r="D405" s="33" t="s">
        <v>411</v>
      </c>
      <c r="E405" s="33" t="s">
        <v>411</v>
      </c>
      <c r="F405" s="21">
        <v>9</v>
      </c>
      <c r="G405" s="33" t="s">
        <v>47</v>
      </c>
      <c r="H405" s="31" t="s">
        <v>43</v>
      </c>
      <c r="I405" s="39">
        <v>116357139</v>
      </c>
      <c r="J405" s="39">
        <v>116357139</v>
      </c>
      <c r="K405" s="31" t="s">
        <v>46</v>
      </c>
      <c r="L405" s="31" t="s">
        <v>19</v>
      </c>
      <c r="M405" s="14" t="s">
        <v>17</v>
      </c>
      <c r="N405" s="14" t="s">
        <v>18</v>
      </c>
      <c r="O405" s="15" t="s">
        <v>50</v>
      </c>
      <c r="P405" s="16" t="s">
        <v>283</v>
      </c>
      <c r="Q405" s="17" t="s">
        <v>51</v>
      </c>
    </row>
    <row r="406" spans="1:17" ht="45" x14ac:dyDescent="0.25">
      <c r="A406" s="38">
        <v>399</v>
      </c>
      <c r="B406" s="20">
        <v>80111600</v>
      </c>
      <c r="C406" s="36" t="s">
        <v>460</v>
      </c>
      <c r="D406" s="33" t="s">
        <v>411</v>
      </c>
      <c r="E406" s="33" t="s">
        <v>411</v>
      </c>
      <c r="F406" s="21">
        <v>9</v>
      </c>
      <c r="G406" s="33" t="s">
        <v>47</v>
      </c>
      <c r="H406" s="31" t="s">
        <v>43</v>
      </c>
      <c r="I406" s="39">
        <v>116357139</v>
      </c>
      <c r="J406" s="39">
        <v>116357139</v>
      </c>
      <c r="K406" s="31" t="s">
        <v>46</v>
      </c>
      <c r="L406" s="31" t="s">
        <v>19</v>
      </c>
      <c r="M406" s="14" t="s">
        <v>17</v>
      </c>
      <c r="N406" s="14" t="s">
        <v>18</v>
      </c>
      <c r="O406" s="15" t="s">
        <v>50</v>
      </c>
      <c r="P406" s="16" t="s">
        <v>283</v>
      </c>
      <c r="Q406" s="17" t="s">
        <v>51</v>
      </c>
    </row>
    <row r="407" spans="1:17" ht="45" x14ac:dyDescent="0.25">
      <c r="A407" s="14">
        <v>400</v>
      </c>
      <c r="B407" s="20">
        <v>80111600</v>
      </c>
      <c r="C407" s="36" t="s">
        <v>461</v>
      </c>
      <c r="D407" s="33" t="s">
        <v>411</v>
      </c>
      <c r="E407" s="33" t="s">
        <v>411</v>
      </c>
      <c r="F407" s="21">
        <v>9</v>
      </c>
      <c r="G407" s="33" t="s">
        <v>47</v>
      </c>
      <c r="H407" s="31" t="s">
        <v>43</v>
      </c>
      <c r="I407" s="39">
        <v>67500000</v>
      </c>
      <c r="J407" s="39">
        <v>67500000</v>
      </c>
      <c r="K407" s="31" t="s">
        <v>46</v>
      </c>
      <c r="L407" s="31" t="s">
        <v>19</v>
      </c>
      <c r="M407" s="14" t="s">
        <v>17</v>
      </c>
      <c r="N407" s="14" t="s">
        <v>18</v>
      </c>
      <c r="O407" s="15" t="s">
        <v>50</v>
      </c>
      <c r="P407" s="16" t="s">
        <v>283</v>
      </c>
      <c r="Q407" s="17" t="s">
        <v>51</v>
      </c>
    </row>
    <row r="408" spans="1:17" ht="60" x14ac:dyDescent="0.25">
      <c r="A408" s="14">
        <v>401</v>
      </c>
      <c r="B408" s="20">
        <v>80111600</v>
      </c>
      <c r="C408" s="36" t="s">
        <v>462</v>
      </c>
      <c r="D408" s="33" t="s">
        <v>411</v>
      </c>
      <c r="E408" s="33" t="s">
        <v>411</v>
      </c>
      <c r="F408" s="21">
        <v>9</v>
      </c>
      <c r="G408" s="33" t="s">
        <v>47</v>
      </c>
      <c r="H408" s="31" t="s">
        <v>43</v>
      </c>
      <c r="I408" s="39">
        <v>138464991</v>
      </c>
      <c r="J408" s="39">
        <v>138464991</v>
      </c>
      <c r="K408" s="31" t="s">
        <v>46</v>
      </c>
      <c r="L408" s="31" t="s">
        <v>19</v>
      </c>
      <c r="M408" s="14" t="s">
        <v>17</v>
      </c>
      <c r="N408" s="14" t="s">
        <v>18</v>
      </c>
      <c r="O408" s="15" t="s">
        <v>50</v>
      </c>
      <c r="P408" s="16" t="s">
        <v>283</v>
      </c>
      <c r="Q408" s="17" t="s">
        <v>51</v>
      </c>
    </row>
    <row r="409" spans="1:17" ht="60" x14ac:dyDescent="0.25">
      <c r="A409" s="14">
        <v>402</v>
      </c>
      <c r="B409" s="20">
        <v>80111600</v>
      </c>
      <c r="C409" s="36" t="s">
        <v>463</v>
      </c>
      <c r="D409" s="33" t="s">
        <v>411</v>
      </c>
      <c r="E409" s="33" t="s">
        <v>411</v>
      </c>
      <c r="F409" s="21">
        <v>9</v>
      </c>
      <c r="G409" s="33" t="s">
        <v>47</v>
      </c>
      <c r="H409" s="31" t="s">
        <v>43</v>
      </c>
      <c r="I409" s="39">
        <v>116357139</v>
      </c>
      <c r="J409" s="39">
        <v>116357139</v>
      </c>
      <c r="K409" s="31" t="s">
        <v>46</v>
      </c>
      <c r="L409" s="31" t="s">
        <v>19</v>
      </c>
      <c r="M409" s="14" t="s">
        <v>17</v>
      </c>
      <c r="N409" s="14" t="s">
        <v>18</v>
      </c>
      <c r="O409" s="15" t="s">
        <v>50</v>
      </c>
      <c r="P409" s="16" t="s">
        <v>283</v>
      </c>
      <c r="Q409" s="17" t="s">
        <v>51</v>
      </c>
    </row>
    <row r="410" spans="1:17" ht="60" x14ac:dyDescent="0.25">
      <c r="A410" s="38">
        <v>403</v>
      </c>
      <c r="B410" s="20">
        <v>81111800</v>
      </c>
      <c r="C410" s="36" t="s">
        <v>464</v>
      </c>
      <c r="D410" s="33" t="s">
        <v>411</v>
      </c>
      <c r="E410" s="33" t="s">
        <v>411</v>
      </c>
      <c r="F410" s="21">
        <v>9</v>
      </c>
      <c r="G410" s="33" t="s">
        <v>47</v>
      </c>
      <c r="H410" s="31" t="s">
        <v>43</v>
      </c>
      <c r="I410" s="39">
        <v>138464991</v>
      </c>
      <c r="J410" s="39">
        <v>138464991</v>
      </c>
      <c r="K410" s="31" t="s">
        <v>46</v>
      </c>
      <c r="L410" s="31" t="s">
        <v>19</v>
      </c>
      <c r="M410" s="14" t="s">
        <v>17</v>
      </c>
      <c r="N410" s="14" t="s">
        <v>18</v>
      </c>
      <c r="O410" s="15" t="s">
        <v>50</v>
      </c>
      <c r="P410" s="16" t="s">
        <v>283</v>
      </c>
      <c r="Q410" s="17" t="s">
        <v>51</v>
      </c>
    </row>
    <row r="411" spans="1:17" ht="60" x14ac:dyDescent="0.25">
      <c r="A411" s="38">
        <v>404</v>
      </c>
      <c r="B411" s="20">
        <v>80111600</v>
      </c>
      <c r="C411" s="36" t="s">
        <v>465</v>
      </c>
      <c r="D411" s="33" t="s">
        <v>411</v>
      </c>
      <c r="E411" s="33" t="s">
        <v>411</v>
      </c>
      <c r="F411" s="21">
        <v>9</v>
      </c>
      <c r="G411" s="33" t="s">
        <v>47</v>
      </c>
      <c r="H411" s="31" t="s">
        <v>43</v>
      </c>
      <c r="I411" s="39">
        <v>92530107</v>
      </c>
      <c r="J411" s="39">
        <v>92530107</v>
      </c>
      <c r="K411" s="31" t="s">
        <v>46</v>
      </c>
      <c r="L411" s="31" t="s">
        <v>19</v>
      </c>
      <c r="M411" s="14" t="s">
        <v>17</v>
      </c>
      <c r="N411" s="14" t="s">
        <v>18</v>
      </c>
      <c r="O411" s="15" t="s">
        <v>50</v>
      </c>
      <c r="P411" s="16" t="s">
        <v>283</v>
      </c>
      <c r="Q411" s="17" t="s">
        <v>51</v>
      </c>
    </row>
    <row r="412" spans="1:17" ht="45" x14ac:dyDescent="0.25">
      <c r="A412" s="14">
        <v>405</v>
      </c>
      <c r="B412" s="20">
        <v>80111600</v>
      </c>
      <c r="C412" s="36" t="s">
        <v>466</v>
      </c>
      <c r="D412" s="33" t="s">
        <v>411</v>
      </c>
      <c r="E412" s="33" t="s">
        <v>411</v>
      </c>
      <c r="F412" s="21">
        <v>9</v>
      </c>
      <c r="G412" s="33" t="s">
        <v>47</v>
      </c>
      <c r="H412" s="31" t="s">
        <v>43</v>
      </c>
      <c r="I412" s="39">
        <v>110110824</v>
      </c>
      <c r="J412" s="39">
        <v>110110824</v>
      </c>
      <c r="K412" s="31" t="s">
        <v>46</v>
      </c>
      <c r="L412" s="31" t="s">
        <v>19</v>
      </c>
      <c r="M412" s="14" t="s">
        <v>17</v>
      </c>
      <c r="N412" s="14" t="s">
        <v>18</v>
      </c>
      <c r="O412" s="15" t="s">
        <v>50</v>
      </c>
      <c r="P412" s="16" t="s">
        <v>283</v>
      </c>
      <c r="Q412" s="17" t="s">
        <v>51</v>
      </c>
    </row>
    <row r="413" spans="1:17" ht="45" x14ac:dyDescent="0.25">
      <c r="A413" s="14">
        <v>406</v>
      </c>
      <c r="B413" s="20">
        <v>80111600</v>
      </c>
      <c r="C413" s="36" t="s">
        <v>467</v>
      </c>
      <c r="D413" s="33" t="s">
        <v>411</v>
      </c>
      <c r="E413" s="33" t="s">
        <v>411</v>
      </c>
      <c r="F413" s="21">
        <v>9</v>
      </c>
      <c r="G413" s="33" t="s">
        <v>47</v>
      </c>
      <c r="H413" s="31" t="s">
        <v>43</v>
      </c>
      <c r="I413" s="39">
        <v>110110824</v>
      </c>
      <c r="J413" s="39">
        <v>110110824</v>
      </c>
      <c r="K413" s="31" t="s">
        <v>46</v>
      </c>
      <c r="L413" s="31" t="s">
        <v>19</v>
      </c>
      <c r="M413" s="14" t="s">
        <v>17</v>
      </c>
      <c r="N413" s="14" t="s">
        <v>18</v>
      </c>
      <c r="O413" s="15" t="s">
        <v>50</v>
      </c>
      <c r="P413" s="16" t="s">
        <v>283</v>
      </c>
      <c r="Q413" s="17" t="s">
        <v>51</v>
      </c>
    </row>
    <row r="414" spans="1:17" ht="45" x14ac:dyDescent="0.25">
      <c r="A414" s="14">
        <v>407</v>
      </c>
      <c r="B414" s="20">
        <v>80111600</v>
      </c>
      <c r="C414" s="36" t="s">
        <v>468</v>
      </c>
      <c r="D414" s="33" t="s">
        <v>411</v>
      </c>
      <c r="E414" s="33" t="s">
        <v>411</v>
      </c>
      <c r="F414" s="21">
        <v>9</v>
      </c>
      <c r="G414" s="33" t="s">
        <v>47</v>
      </c>
      <c r="H414" s="31" t="s">
        <v>43</v>
      </c>
      <c r="I414" s="39">
        <v>110110824</v>
      </c>
      <c r="J414" s="39">
        <v>110110824</v>
      </c>
      <c r="K414" s="31" t="s">
        <v>46</v>
      </c>
      <c r="L414" s="31" t="s">
        <v>19</v>
      </c>
      <c r="M414" s="14" t="s">
        <v>17</v>
      </c>
      <c r="N414" s="14" t="s">
        <v>18</v>
      </c>
      <c r="O414" s="15" t="s">
        <v>50</v>
      </c>
      <c r="P414" s="16" t="s">
        <v>283</v>
      </c>
      <c r="Q414" s="17" t="s">
        <v>51</v>
      </c>
    </row>
    <row r="415" spans="1:17" ht="45" x14ac:dyDescent="0.25">
      <c r="A415" s="38">
        <v>408</v>
      </c>
      <c r="B415" s="20">
        <v>80111600</v>
      </c>
      <c r="C415" s="36" t="s">
        <v>469</v>
      </c>
      <c r="D415" s="33" t="s">
        <v>411</v>
      </c>
      <c r="E415" s="33" t="s">
        <v>411</v>
      </c>
      <c r="F415" s="21">
        <v>9</v>
      </c>
      <c r="G415" s="33" t="s">
        <v>47</v>
      </c>
      <c r="H415" s="31" t="s">
        <v>43</v>
      </c>
      <c r="I415" s="39">
        <v>110110824</v>
      </c>
      <c r="J415" s="39">
        <v>110110824</v>
      </c>
      <c r="K415" s="31" t="s">
        <v>46</v>
      </c>
      <c r="L415" s="31" t="s">
        <v>19</v>
      </c>
      <c r="M415" s="14" t="s">
        <v>17</v>
      </c>
      <c r="N415" s="14" t="s">
        <v>18</v>
      </c>
      <c r="O415" s="15" t="s">
        <v>50</v>
      </c>
      <c r="P415" s="16" t="s">
        <v>283</v>
      </c>
      <c r="Q415" s="17" t="s">
        <v>51</v>
      </c>
    </row>
    <row r="416" spans="1:17" ht="45" x14ac:dyDescent="0.25">
      <c r="A416" s="38">
        <v>409</v>
      </c>
      <c r="B416" s="20">
        <v>80111600</v>
      </c>
      <c r="C416" s="36" t="s">
        <v>470</v>
      </c>
      <c r="D416" s="33" t="s">
        <v>411</v>
      </c>
      <c r="E416" s="33" t="s">
        <v>411</v>
      </c>
      <c r="F416" s="21">
        <v>9</v>
      </c>
      <c r="G416" s="33" t="s">
        <v>47</v>
      </c>
      <c r="H416" s="31" t="s">
        <v>43</v>
      </c>
      <c r="I416" s="39">
        <v>73743984</v>
      </c>
      <c r="J416" s="39">
        <v>73743984</v>
      </c>
      <c r="K416" s="31" t="s">
        <v>46</v>
      </c>
      <c r="L416" s="31" t="s">
        <v>19</v>
      </c>
      <c r="M416" s="14" t="s">
        <v>17</v>
      </c>
      <c r="N416" s="14" t="s">
        <v>18</v>
      </c>
      <c r="O416" s="15" t="s">
        <v>50</v>
      </c>
      <c r="P416" s="16" t="s">
        <v>283</v>
      </c>
      <c r="Q416" s="17" t="s">
        <v>51</v>
      </c>
    </row>
    <row r="417" spans="1:17" ht="45" x14ac:dyDescent="0.25">
      <c r="A417" s="14">
        <v>410</v>
      </c>
      <c r="B417" s="20">
        <v>80111600</v>
      </c>
      <c r="C417" s="36" t="s">
        <v>471</v>
      </c>
      <c r="D417" s="33" t="s">
        <v>411</v>
      </c>
      <c r="E417" s="33" t="s">
        <v>411</v>
      </c>
      <c r="F417" s="21">
        <v>9</v>
      </c>
      <c r="G417" s="33" t="s">
        <v>47</v>
      </c>
      <c r="H417" s="31" t="s">
        <v>43</v>
      </c>
      <c r="I417" s="39">
        <v>116357139</v>
      </c>
      <c r="J417" s="39">
        <v>116357139</v>
      </c>
      <c r="K417" s="31" t="s">
        <v>46</v>
      </c>
      <c r="L417" s="31" t="s">
        <v>19</v>
      </c>
      <c r="M417" s="14" t="s">
        <v>17</v>
      </c>
      <c r="N417" s="14" t="s">
        <v>18</v>
      </c>
      <c r="O417" s="15" t="s">
        <v>50</v>
      </c>
      <c r="P417" s="16" t="s">
        <v>283</v>
      </c>
      <c r="Q417" s="17" t="s">
        <v>51</v>
      </c>
    </row>
    <row r="418" spans="1:17" ht="45" x14ac:dyDescent="0.25">
      <c r="A418" s="14">
        <v>411</v>
      </c>
      <c r="B418" s="20">
        <v>80111600</v>
      </c>
      <c r="C418" s="36" t="s">
        <v>472</v>
      </c>
      <c r="D418" s="33" t="s">
        <v>411</v>
      </c>
      <c r="E418" s="33" t="s">
        <v>411</v>
      </c>
      <c r="F418" s="21">
        <v>9</v>
      </c>
      <c r="G418" s="33" t="s">
        <v>47</v>
      </c>
      <c r="H418" s="31" t="s">
        <v>43</v>
      </c>
      <c r="I418" s="39">
        <v>138464991</v>
      </c>
      <c r="J418" s="39">
        <v>138464991</v>
      </c>
      <c r="K418" s="31" t="s">
        <v>46</v>
      </c>
      <c r="L418" s="31" t="s">
        <v>19</v>
      </c>
      <c r="M418" s="14" t="s">
        <v>17</v>
      </c>
      <c r="N418" s="14" t="s">
        <v>18</v>
      </c>
      <c r="O418" s="15" t="s">
        <v>50</v>
      </c>
      <c r="P418" s="16" t="s">
        <v>283</v>
      </c>
      <c r="Q418" s="17" t="s">
        <v>51</v>
      </c>
    </row>
    <row r="419" spans="1:17" ht="45" x14ac:dyDescent="0.25">
      <c r="A419" s="14">
        <v>412</v>
      </c>
      <c r="B419" s="20">
        <v>80111600</v>
      </c>
      <c r="C419" s="36" t="s">
        <v>473</v>
      </c>
      <c r="D419" s="33" t="s">
        <v>411</v>
      </c>
      <c r="E419" s="33" t="s">
        <v>411</v>
      </c>
      <c r="F419" s="21">
        <v>9</v>
      </c>
      <c r="G419" s="33" t="s">
        <v>47</v>
      </c>
      <c r="H419" s="31" t="s">
        <v>43</v>
      </c>
      <c r="I419" s="39">
        <v>116357139</v>
      </c>
      <c r="J419" s="39">
        <v>116357139</v>
      </c>
      <c r="K419" s="31" t="s">
        <v>46</v>
      </c>
      <c r="L419" s="31" t="s">
        <v>19</v>
      </c>
      <c r="M419" s="14" t="s">
        <v>17</v>
      </c>
      <c r="N419" s="14" t="s">
        <v>18</v>
      </c>
      <c r="O419" s="15" t="s">
        <v>50</v>
      </c>
      <c r="P419" s="16" t="s">
        <v>283</v>
      </c>
      <c r="Q419" s="17" t="s">
        <v>51</v>
      </c>
    </row>
    <row r="420" spans="1:17" ht="45" x14ac:dyDescent="0.25">
      <c r="A420" s="38">
        <v>413</v>
      </c>
      <c r="B420" s="20">
        <v>81111800</v>
      </c>
      <c r="C420" s="36" t="s">
        <v>474</v>
      </c>
      <c r="D420" s="33" t="s">
        <v>411</v>
      </c>
      <c r="E420" s="33" t="s">
        <v>411</v>
      </c>
      <c r="F420" s="21">
        <v>9</v>
      </c>
      <c r="G420" s="33" t="s">
        <v>47</v>
      </c>
      <c r="H420" s="31" t="s">
        <v>43</v>
      </c>
      <c r="I420" s="39">
        <v>138464991</v>
      </c>
      <c r="J420" s="39">
        <v>138464991</v>
      </c>
      <c r="K420" s="31" t="s">
        <v>46</v>
      </c>
      <c r="L420" s="31" t="s">
        <v>19</v>
      </c>
      <c r="M420" s="14" t="s">
        <v>17</v>
      </c>
      <c r="N420" s="14" t="s">
        <v>18</v>
      </c>
      <c r="O420" s="15" t="s">
        <v>50</v>
      </c>
      <c r="P420" s="16" t="s">
        <v>283</v>
      </c>
      <c r="Q420" s="17" t="s">
        <v>51</v>
      </c>
    </row>
    <row r="421" spans="1:17" ht="45" x14ac:dyDescent="0.25">
      <c r="A421" s="38">
        <v>414</v>
      </c>
      <c r="B421" s="20">
        <v>80111600</v>
      </c>
      <c r="C421" s="36" t="s">
        <v>475</v>
      </c>
      <c r="D421" s="33" t="s">
        <v>411</v>
      </c>
      <c r="E421" s="33" t="s">
        <v>411</v>
      </c>
      <c r="F421" s="21">
        <v>9</v>
      </c>
      <c r="G421" s="33" t="s">
        <v>47</v>
      </c>
      <c r="H421" s="31" t="s">
        <v>43</v>
      </c>
      <c r="I421" s="39">
        <v>116357139</v>
      </c>
      <c r="J421" s="39">
        <v>116357139</v>
      </c>
      <c r="K421" s="31" t="s">
        <v>46</v>
      </c>
      <c r="L421" s="31" t="s">
        <v>19</v>
      </c>
      <c r="M421" s="14" t="s">
        <v>17</v>
      </c>
      <c r="N421" s="14" t="s">
        <v>18</v>
      </c>
      <c r="O421" s="15" t="s">
        <v>50</v>
      </c>
      <c r="P421" s="16" t="s">
        <v>283</v>
      </c>
      <c r="Q421" s="17" t="s">
        <v>51</v>
      </c>
    </row>
    <row r="422" spans="1:17" ht="45" x14ac:dyDescent="0.25">
      <c r="A422" s="14">
        <v>415</v>
      </c>
      <c r="B422" s="20">
        <v>80111600</v>
      </c>
      <c r="C422" s="36" t="s">
        <v>476</v>
      </c>
      <c r="D422" s="33" t="s">
        <v>411</v>
      </c>
      <c r="E422" s="33" t="s">
        <v>411</v>
      </c>
      <c r="F422" s="21">
        <v>9</v>
      </c>
      <c r="G422" s="33" t="s">
        <v>47</v>
      </c>
      <c r="H422" s="31" t="s">
        <v>43</v>
      </c>
      <c r="I422" s="39">
        <v>67500000</v>
      </c>
      <c r="J422" s="39">
        <v>67500000</v>
      </c>
      <c r="K422" s="31" t="s">
        <v>46</v>
      </c>
      <c r="L422" s="31" t="s">
        <v>19</v>
      </c>
      <c r="M422" s="14" t="s">
        <v>17</v>
      </c>
      <c r="N422" s="14" t="s">
        <v>18</v>
      </c>
      <c r="O422" s="15" t="s">
        <v>50</v>
      </c>
      <c r="P422" s="16" t="s">
        <v>283</v>
      </c>
      <c r="Q422" s="17" t="s">
        <v>51</v>
      </c>
    </row>
    <row r="423" spans="1:17" ht="45" x14ac:dyDescent="0.25">
      <c r="A423" s="14">
        <v>416</v>
      </c>
      <c r="B423" s="20">
        <v>80111600</v>
      </c>
      <c r="C423" s="36" t="s">
        <v>477</v>
      </c>
      <c r="D423" s="33" t="s">
        <v>411</v>
      </c>
      <c r="E423" s="33" t="s">
        <v>411</v>
      </c>
      <c r="F423" s="21">
        <v>9</v>
      </c>
      <c r="G423" s="33" t="s">
        <v>47</v>
      </c>
      <c r="H423" s="31" t="s">
        <v>43</v>
      </c>
      <c r="I423" s="39">
        <v>138464991</v>
      </c>
      <c r="J423" s="39">
        <v>138464991</v>
      </c>
      <c r="K423" s="31" t="s">
        <v>46</v>
      </c>
      <c r="L423" s="31" t="s">
        <v>19</v>
      </c>
      <c r="M423" s="14" t="s">
        <v>17</v>
      </c>
      <c r="N423" s="14" t="s">
        <v>18</v>
      </c>
      <c r="O423" s="15" t="s">
        <v>50</v>
      </c>
      <c r="P423" s="16" t="s">
        <v>283</v>
      </c>
      <c r="Q423" s="17" t="s">
        <v>51</v>
      </c>
    </row>
    <row r="424" spans="1:17" ht="45" x14ac:dyDescent="0.25">
      <c r="A424" s="14">
        <v>417</v>
      </c>
      <c r="B424" s="20">
        <v>80111600</v>
      </c>
      <c r="C424" s="36" t="s">
        <v>478</v>
      </c>
      <c r="D424" s="33" t="s">
        <v>411</v>
      </c>
      <c r="E424" s="33" t="s">
        <v>411</v>
      </c>
      <c r="F424" s="21">
        <v>9</v>
      </c>
      <c r="G424" s="33" t="s">
        <v>47</v>
      </c>
      <c r="H424" s="31" t="s">
        <v>43</v>
      </c>
      <c r="I424" s="39">
        <v>116357139</v>
      </c>
      <c r="J424" s="39">
        <v>116357139</v>
      </c>
      <c r="K424" s="31" t="s">
        <v>46</v>
      </c>
      <c r="L424" s="31" t="s">
        <v>19</v>
      </c>
      <c r="M424" s="14" t="s">
        <v>17</v>
      </c>
      <c r="N424" s="14" t="s">
        <v>18</v>
      </c>
      <c r="O424" s="15" t="s">
        <v>50</v>
      </c>
      <c r="P424" s="16" t="s">
        <v>283</v>
      </c>
      <c r="Q424" s="17" t="s">
        <v>51</v>
      </c>
    </row>
    <row r="425" spans="1:17" ht="45" x14ac:dyDescent="0.25">
      <c r="A425" s="38">
        <v>418</v>
      </c>
      <c r="B425" s="20">
        <v>80111600</v>
      </c>
      <c r="C425" s="36" t="s">
        <v>479</v>
      </c>
      <c r="D425" s="33" t="s">
        <v>411</v>
      </c>
      <c r="E425" s="33" t="s">
        <v>411</v>
      </c>
      <c r="F425" s="21">
        <v>9</v>
      </c>
      <c r="G425" s="33" t="s">
        <v>47</v>
      </c>
      <c r="H425" s="31" t="s">
        <v>43</v>
      </c>
      <c r="I425" s="39">
        <v>138464991</v>
      </c>
      <c r="J425" s="39">
        <v>138464991</v>
      </c>
      <c r="K425" s="31" t="s">
        <v>46</v>
      </c>
      <c r="L425" s="31" t="s">
        <v>19</v>
      </c>
      <c r="M425" s="14" t="s">
        <v>17</v>
      </c>
      <c r="N425" s="14" t="s">
        <v>18</v>
      </c>
      <c r="O425" s="15" t="s">
        <v>50</v>
      </c>
      <c r="P425" s="16" t="s">
        <v>283</v>
      </c>
      <c r="Q425" s="17" t="s">
        <v>51</v>
      </c>
    </row>
    <row r="426" spans="1:17" ht="45" x14ac:dyDescent="0.25">
      <c r="A426" s="38">
        <v>419</v>
      </c>
      <c r="B426" s="20">
        <v>80111600</v>
      </c>
      <c r="C426" s="36" t="s">
        <v>480</v>
      </c>
      <c r="D426" s="33" t="s">
        <v>411</v>
      </c>
      <c r="E426" s="33" t="s">
        <v>411</v>
      </c>
      <c r="F426" s="21">
        <v>9</v>
      </c>
      <c r="G426" s="33" t="s">
        <v>47</v>
      </c>
      <c r="H426" s="31" t="s">
        <v>43</v>
      </c>
      <c r="I426" s="39">
        <v>159449472</v>
      </c>
      <c r="J426" s="39">
        <v>159449472</v>
      </c>
      <c r="K426" s="31" t="s">
        <v>46</v>
      </c>
      <c r="L426" s="31" t="s">
        <v>19</v>
      </c>
      <c r="M426" s="14" t="s">
        <v>17</v>
      </c>
      <c r="N426" s="14" t="s">
        <v>18</v>
      </c>
      <c r="O426" s="15" t="s">
        <v>50</v>
      </c>
      <c r="P426" s="16" t="s">
        <v>283</v>
      </c>
      <c r="Q426" s="17" t="s">
        <v>51</v>
      </c>
    </row>
    <row r="427" spans="1:17" ht="45" x14ac:dyDescent="0.25">
      <c r="A427" s="14">
        <v>420</v>
      </c>
      <c r="B427" s="20">
        <v>80111600</v>
      </c>
      <c r="C427" s="36" t="s">
        <v>481</v>
      </c>
      <c r="D427" s="33" t="s">
        <v>411</v>
      </c>
      <c r="E427" s="33" t="s">
        <v>411</v>
      </c>
      <c r="F427" s="21">
        <v>9</v>
      </c>
      <c r="G427" s="33" t="s">
        <v>47</v>
      </c>
      <c r="H427" s="31" t="s">
        <v>43</v>
      </c>
      <c r="I427" s="39">
        <v>138464991</v>
      </c>
      <c r="J427" s="39">
        <v>138464991</v>
      </c>
      <c r="K427" s="31" t="s">
        <v>46</v>
      </c>
      <c r="L427" s="31" t="s">
        <v>19</v>
      </c>
      <c r="M427" s="14" t="s">
        <v>17</v>
      </c>
      <c r="N427" s="14" t="s">
        <v>18</v>
      </c>
      <c r="O427" s="15" t="s">
        <v>50</v>
      </c>
      <c r="P427" s="16" t="s">
        <v>283</v>
      </c>
      <c r="Q427" s="17" t="s">
        <v>51</v>
      </c>
    </row>
    <row r="428" spans="1:17" ht="45" x14ac:dyDescent="0.25">
      <c r="A428" s="14">
        <v>421</v>
      </c>
      <c r="B428" s="20">
        <v>80111600</v>
      </c>
      <c r="C428" s="36" t="s">
        <v>482</v>
      </c>
      <c r="D428" s="33" t="s">
        <v>411</v>
      </c>
      <c r="E428" s="33" t="s">
        <v>411</v>
      </c>
      <c r="F428" s="21">
        <v>9</v>
      </c>
      <c r="G428" s="33" t="s">
        <v>47</v>
      </c>
      <c r="H428" s="31" t="s">
        <v>43</v>
      </c>
      <c r="I428" s="39">
        <v>138464991</v>
      </c>
      <c r="J428" s="39">
        <v>138464991</v>
      </c>
      <c r="K428" s="31" t="s">
        <v>46</v>
      </c>
      <c r="L428" s="31" t="s">
        <v>19</v>
      </c>
      <c r="M428" s="14" t="s">
        <v>17</v>
      </c>
      <c r="N428" s="14" t="s">
        <v>18</v>
      </c>
      <c r="O428" s="15" t="s">
        <v>50</v>
      </c>
      <c r="P428" s="16" t="s">
        <v>283</v>
      </c>
      <c r="Q428" s="17" t="s">
        <v>51</v>
      </c>
    </row>
    <row r="429" spans="1:17" ht="60" x14ac:dyDescent="0.25">
      <c r="A429" s="14">
        <v>422</v>
      </c>
      <c r="B429" s="20">
        <v>80111600</v>
      </c>
      <c r="C429" s="36" t="s">
        <v>483</v>
      </c>
      <c r="D429" s="33" t="s">
        <v>411</v>
      </c>
      <c r="E429" s="33" t="s">
        <v>411</v>
      </c>
      <c r="F429" s="21">
        <v>9</v>
      </c>
      <c r="G429" s="33" t="s">
        <v>47</v>
      </c>
      <c r="H429" s="31" t="s">
        <v>43</v>
      </c>
      <c r="I429" s="39">
        <v>138464991</v>
      </c>
      <c r="J429" s="39">
        <v>138464991</v>
      </c>
      <c r="K429" s="31" t="s">
        <v>46</v>
      </c>
      <c r="L429" s="31" t="s">
        <v>19</v>
      </c>
      <c r="M429" s="14" t="s">
        <v>17</v>
      </c>
      <c r="N429" s="14" t="s">
        <v>18</v>
      </c>
      <c r="O429" s="15" t="s">
        <v>50</v>
      </c>
      <c r="P429" s="16" t="s">
        <v>283</v>
      </c>
      <c r="Q429" s="17" t="s">
        <v>51</v>
      </c>
    </row>
    <row r="430" spans="1:17" ht="60" x14ac:dyDescent="0.25">
      <c r="A430" s="38">
        <v>423</v>
      </c>
      <c r="B430" s="20">
        <v>80111600</v>
      </c>
      <c r="C430" s="36" t="s">
        <v>484</v>
      </c>
      <c r="D430" s="33" t="s">
        <v>411</v>
      </c>
      <c r="E430" s="33" t="s">
        <v>411</v>
      </c>
      <c r="F430" s="21">
        <v>9</v>
      </c>
      <c r="G430" s="33" t="s">
        <v>47</v>
      </c>
      <c r="H430" s="31" t="s">
        <v>43</v>
      </c>
      <c r="I430" s="39">
        <v>138464991</v>
      </c>
      <c r="J430" s="39">
        <v>138464991</v>
      </c>
      <c r="K430" s="31" t="s">
        <v>46</v>
      </c>
      <c r="L430" s="31" t="s">
        <v>19</v>
      </c>
      <c r="M430" s="14" t="s">
        <v>17</v>
      </c>
      <c r="N430" s="14" t="s">
        <v>18</v>
      </c>
      <c r="O430" s="15" t="s">
        <v>50</v>
      </c>
      <c r="P430" s="16" t="s">
        <v>283</v>
      </c>
      <c r="Q430" s="17" t="s">
        <v>51</v>
      </c>
    </row>
    <row r="431" spans="1:17" ht="60" x14ac:dyDescent="0.25">
      <c r="A431" s="38">
        <v>424</v>
      </c>
      <c r="B431" s="20">
        <v>80111600</v>
      </c>
      <c r="C431" s="36" t="s">
        <v>485</v>
      </c>
      <c r="D431" s="33" t="s">
        <v>411</v>
      </c>
      <c r="E431" s="33" t="s">
        <v>411</v>
      </c>
      <c r="F431" s="21">
        <v>9</v>
      </c>
      <c r="G431" s="33" t="s">
        <v>47</v>
      </c>
      <c r="H431" s="31" t="s">
        <v>43</v>
      </c>
      <c r="I431" s="39">
        <v>138464991</v>
      </c>
      <c r="J431" s="39">
        <v>138464991</v>
      </c>
      <c r="K431" s="31" t="s">
        <v>46</v>
      </c>
      <c r="L431" s="31" t="s">
        <v>19</v>
      </c>
      <c r="M431" s="14" t="s">
        <v>17</v>
      </c>
      <c r="N431" s="14" t="s">
        <v>18</v>
      </c>
      <c r="O431" s="15" t="s">
        <v>50</v>
      </c>
      <c r="P431" s="16" t="s">
        <v>283</v>
      </c>
      <c r="Q431" s="17" t="s">
        <v>51</v>
      </c>
    </row>
    <row r="432" spans="1:17" ht="60" x14ac:dyDescent="0.25">
      <c r="A432" s="14">
        <v>425</v>
      </c>
      <c r="B432" s="20">
        <v>80111600</v>
      </c>
      <c r="C432" s="36" t="s">
        <v>486</v>
      </c>
      <c r="D432" s="33" t="s">
        <v>411</v>
      </c>
      <c r="E432" s="33" t="s">
        <v>411</v>
      </c>
      <c r="F432" s="21">
        <v>9</v>
      </c>
      <c r="G432" s="33" t="s">
        <v>47</v>
      </c>
      <c r="H432" s="31" t="s">
        <v>43</v>
      </c>
      <c r="I432" s="39">
        <v>92530107</v>
      </c>
      <c r="J432" s="39">
        <v>92530107</v>
      </c>
      <c r="K432" s="31" t="s">
        <v>46</v>
      </c>
      <c r="L432" s="31" t="s">
        <v>19</v>
      </c>
      <c r="M432" s="14" t="s">
        <v>17</v>
      </c>
      <c r="N432" s="14" t="s">
        <v>18</v>
      </c>
      <c r="O432" s="15" t="s">
        <v>50</v>
      </c>
      <c r="P432" s="16" t="s">
        <v>283</v>
      </c>
      <c r="Q432" s="17" t="s">
        <v>51</v>
      </c>
    </row>
    <row r="433" spans="1:17" ht="60" x14ac:dyDescent="0.25">
      <c r="A433" s="14">
        <v>426</v>
      </c>
      <c r="B433" s="20">
        <v>81111800</v>
      </c>
      <c r="C433" s="36" t="s">
        <v>487</v>
      </c>
      <c r="D433" s="33" t="s">
        <v>411</v>
      </c>
      <c r="E433" s="33" t="s">
        <v>411</v>
      </c>
      <c r="F433" s="21">
        <v>9</v>
      </c>
      <c r="G433" s="33" t="s">
        <v>47</v>
      </c>
      <c r="H433" s="31" t="s">
        <v>43</v>
      </c>
      <c r="I433" s="39">
        <v>116357139</v>
      </c>
      <c r="J433" s="39">
        <v>116357139</v>
      </c>
      <c r="K433" s="31" t="s">
        <v>46</v>
      </c>
      <c r="L433" s="31" t="s">
        <v>19</v>
      </c>
      <c r="M433" s="14" t="s">
        <v>17</v>
      </c>
      <c r="N433" s="14" t="s">
        <v>18</v>
      </c>
      <c r="O433" s="15" t="s">
        <v>50</v>
      </c>
      <c r="P433" s="16" t="s">
        <v>283</v>
      </c>
      <c r="Q433" s="17" t="s">
        <v>51</v>
      </c>
    </row>
    <row r="434" spans="1:17" ht="60" x14ac:dyDescent="0.25">
      <c r="A434" s="14">
        <v>427</v>
      </c>
      <c r="B434" s="40" t="s">
        <v>441</v>
      </c>
      <c r="C434" s="36" t="s">
        <v>488</v>
      </c>
      <c r="D434" s="33" t="s">
        <v>363</v>
      </c>
      <c r="E434" s="33" t="s">
        <v>363</v>
      </c>
      <c r="F434" s="21">
        <v>9</v>
      </c>
      <c r="G434" s="33" t="s">
        <v>366</v>
      </c>
      <c r="H434" s="31" t="s">
        <v>43</v>
      </c>
      <c r="I434" s="39">
        <v>240000000</v>
      </c>
      <c r="J434" s="39">
        <v>240000000</v>
      </c>
      <c r="K434" s="31" t="s">
        <v>46</v>
      </c>
      <c r="L434" s="31" t="s">
        <v>19</v>
      </c>
      <c r="M434" s="14" t="s">
        <v>17</v>
      </c>
      <c r="N434" s="14" t="s">
        <v>18</v>
      </c>
      <c r="O434" s="15" t="s">
        <v>50</v>
      </c>
      <c r="P434" s="16" t="s">
        <v>283</v>
      </c>
      <c r="Q434" s="17" t="s">
        <v>51</v>
      </c>
    </row>
    <row r="435" spans="1:17" ht="75" x14ac:dyDescent="0.25">
      <c r="A435" s="38">
        <v>428</v>
      </c>
      <c r="B435" s="20">
        <v>71151300</v>
      </c>
      <c r="C435" s="36" t="s">
        <v>489</v>
      </c>
      <c r="D435" s="33" t="s">
        <v>363</v>
      </c>
      <c r="E435" s="33" t="s">
        <v>411</v>
      </c>
      <c r="F435" s="21">
        <v>8</v>
      </c>
      <c r="G435" s="33" t="s">
        <v>47</v>
      </c>
      <c r="H435" s="33" t="s">
        <v>44</v>
      </c>
      <c r="I435" s="39">
        <v>1210178000</v>
      </c>
      <c r="J435" s="39">
        <v>1210178000</v>
      </c>
      <c r="K435" s="31" t="s">
        <v>46</v>
      </c>
      <c r="L435" s="31" t="s">
        <v>19</v>
      </c>
      <c r="M435" s="14" t="s">
        <v>17</v>
      </c>
      <c r="N435" s="14" t="s">
        <v>18</v>
      </c>
      <c r="O435" s="15" t="s">
        <v>50</v>
      </c>
      <c r="P435" s="16" t="s">
        <v>283</v>
      </c>
      <c r="Q435" s="17" t="s">
        <v>51</v>
      </c>
    </row>
    <row r="436" spans="1:17" ht="75" x14ac:dyDescent="0.25">
      <c r="A436" s="38">
        <v>429</v>
      </c>
      <c r="B436" s="20">
        <v>71151300</v>
      </c>
      <c r="C436" s="36" t="s">
        <v>490</v>
      </c>
      <c r="D436" s="33" t="s">
        <v>363</v>
      </c>
      <c r="E436" s="33" t="s">
        <v>411</v>
      </c>
      <c r="F436" s="21">
        <v>8</v>
      </c>
      <c r="G436" s="33" t="s">
        <v>47</v>
      </c>
      <c r="H436" s="33" t="s">
        <v>44</v>
      </c>
      <c r="I436" s="39">
        <v>3409532858</v>
      </c>
      <c r="J436" s="39">
        <v>3409532858</v>
      </c>
      <c r="K436" s="31" t="s">
        <v>46</v>
      </c>
      <c r="L436" s="31" t="s">
        <v>19</v>
      </c>
      <c r="M436" s="14" t="s">
        <v>17</v>
      </c>
      <c r="N436" s="14" t="s">
        <v>18</v>
      </c>
      <c r="O436" s="15" t="s">
        <v>50</v>
      </c>
      <c r="P436" s="16" t="s">
        <v>283</v>
      </c>
      <c r="Q436" s="17" t="s">
        <v>51</v>
      </c>
    </row>
    <row r="437" spans="1:17" ht="75" x14ac:dyDescent="0.25">
      <c r="A437" s="14">
        <v>430</v>
      </c>
      <c r="B437" s="20">
        <v>71112300</v>
      </c>
      <c r="C437" s="36" t="s">
        <v>491</v>
      </c>
      <c r="D437" s="33" t="s">
        <v>411</v>
      </c>
      <c r="E437" s="33" t="s">
        <v>500</v>
      </c>
      <c r="F437" s="21">
        <v>6</v>
      </c>
      <c r="G437" s="33" t="s">
        <v>330</v>
      </c>
      <c r="H437" s="33" t="s">
        <v>44</v>
      </c>
      <c r="I437" s="39">
        <v>47446609895</v>
      </c>
      <c r="J437" s="39">
        <v>47446609895</v>
      </c>
      <c r="K437" s="31" t="s">
        <v>46</v>
      </c>
      <c r="L437" s="31" t="s">
        <v>19</v>
      </c>
      <c r="M437" s="14" t="s">
        <v>17</v>
      </c>
      <c r="N437" s="14" t="s">
        <v>18</v>
      </c>
      <c r="O437" s="15" t="s">
        <v>50</v>
      </c>
      <c r="P437" s="16" t="s">
        <v>283</v>
      </c>
      <c r="Q437" s="17" t="s">
        <v>51</v>
      </c>
    </row>
    <row r="438" spans="1:17" ht="60" x14ac:dyDescent="0.25">
      <c r="A438" s="14">
        <v>431</v>
      </c>
      <c r="B438" s="20">
        <v>71112300</v>
      </c>
      <c r="C438" s="36" t="s">
        <v>492</v>
      </c>
      <c r="D438" s="33" t="s">
        <v>499</v>
      </c>
      <c r="E438" s="33" t="s">
        <v>501</v>
      </c>
      <c r="F438" s="21">
        <v>10</v>
      </c>
      <c r="G438" s="33" t="s">
        <v>330</v>
      </c>
      <c r="H438" s="33" t="s">
        <v>44</v>
      </c>
      <c r="I438" s="39">
        <v>58808693014</v>
      </c>
      <c r="J438" s="39">
        <v>5880869301</v>
      </c>
      <c r="K438" s="31" t="s">
        <v>331</v>
      </c>
      <c r="L438" s="31" t="s">
        <v>412</v>
      </c>
      <c r="M438" s="14" t="s">
        <v>17</v>
      </c>
      <c r="N438" s="14" t="s">
        <v>18</v>
      </c>
      <c r="O438" s="15" t="s">
        <v>50</v>
      </c>
      <c r="P438" s="16" t="s">
        <v>283</v>
      </c>
      <c r="Q438" s="17" t="s">
        <v>51</v>
      </c>
    </row>
    <row r="439" spans="1:17" ht="60" x14ac:dyDescent="0.25">
      <c r="A439" s="14">
        <v>432</v>
      </c>
      <c r="B439" s="20">
        <v>71151300</v>
      </c>
      <c r="C439" s="36" t="s">
        <v>493</v>
      </c>
      <c r="D439" s="33" t="s">
        <v>411</v>
      </c>
      <c r="E439" s="33" t="s">
        <v>500</v>
      </c>
      <c r="F439" s="21">
        <v>7</v>
      </c>
      <c r="G439" s="33" t="s">
        <v>330</v>
      </c>
      <c r="H439" s="33" t="s">
        <v>44</v>
      </c>
      <c r="I439" s="39">
        <v>15989742000</v>
      </c>
      <c r="J439" s="39">
        <v>15989742000</v>
      </c>
      <c r="K439" s="31" t="s">
        <v>46</v>
      </c>
      <c r="L439" s="31" t="s">
        <v>19</v>
      </c>
      <c r="M439" s="14" t="s">
        <v>17</v>
      </c>
      <c r="N439" s="14" t="s">
        <v>18</v>
      </c>
      <c r="O439" s="15" t="s">
        <v>50</v>
      </c>
      <c r="P439" s="16" t="s">
        <v>283</v>
      </c>
      <c r="Q439" s="17" t="s">
        <v>51</v>
      </c>
    </row>
    <row r="440" spans="1:17" ht="45" x14ac:dyDescent="0.25">
      <c r="A440" s="38">
        <v>433</v>
      </c>
      <c r="B440" s="20">
        <v>80111600</v>
      </c>
      <c r="C440" s="36" t="s">
        <v>504</v>
      </c>
      <c r="D440" s="33" t="s">
        <v>363</v>
      </c>
      <c r="E440" s="33" t="s">
        <v>363</v>
      </c>
      <c r="F440" s="21">
        <v>9</v>
      </c>
      <c r="G440" s="33" t="s">
        <v>47</v>
      </c>
      <c r="H440" s="31" t="s">
        <v>20</v>
      </c>
      <c r="I440" s="39">
        <v>120000000</v>
      </c>
      <c r="J440" s="39">
        <v>120000000</v>
      </c>
      <c r="K440" s="31" t="s">
        <v>46</v>
      </c>
      <c r="L440" s="31" t="s">
        <v>19</v>
      </c>
      <c r="M440" s="14" t="s">
        <v>17</v>
      </c>
      <c r="N440" s="14" t="s">
        <v>18</v>
      </c>
      <c r="O440" s="15" t="s">
        <v>50</v>
      </c>
      <c r="P440" s="16" t="s">
        <v>283</v>
      </c>
      <c r="Q440" s="17" t="s">
        <v>51</v>
      </c>
    </row>
    <row r="441" spans="1:17" ht="45" x14ac:dyDescent="0.25">
      <c r="A441" s="38">
        <v>434</v>
      </c>
      <c r="B441" s="20">
        <v>71151300</v>
      </c>
      <c r="C441" s="36" t="s">
        <v>494</v>
      </c>
      <c r="D441" s="33" t="s">
        <v>411</v>
      </c>
      <c r="E441" s="33" t="s">
        <v>500</v>
      </c>
      <c r="F441" s="21">
        <v>7</v>
      </c>
      <c r="G441" s="33" t="s">
        <v>330</v>
      </c>
      <c r="H441" s="33" t="s">
        <v>44</v>
      </c>
      <c r="I441" s="39">
        <v>4823007395</v>
      </c>
      <c r="J441" s="39">
        <v>4823007395</v>
      </c>
      <c r="K441" s="31" t="s">
        <v>46</v>
      </c>
      <c r="L441" s="31" t="s">
        <v>19</v>
      </c>
      <c r="M441" s="14" t="s">
        <v>17</v>
      </c>
      <c r="N441" s="14" t="s">
        <v>18</v>
      </c>
      <c r="O441" s="15" t="s">
        <v>50</v>
      </c>
      <c r="P441" s="16" t="s">
        <v>283</v>
      </c>
      <c r="Q441" s="17" t="s">
        <v>51</v>
      </c>
    </row>
    <row r="442" spans="1:17" ht="45" x14ac:dyDescent="0.25">
      <c r="A442" s="14">
        <v>435</v>
      </c>
      <c r="B442" s="20">
        <v>71151300</v>
      </c>
      <c r="C442" s="36" t="s">
        <v>495</v>
      </c>
      <c r="D442" s="33" t="s">
        <v>411</v>
      </c>
      <c r="E442" s="33" t="s">
        <v>500</v>
      </c>
      <c r="F442" s="21">
        <v>7</v>
      </c>
      <c r="G442" s="33" t="s">
        <v>330</v>
      </c>
      <c r="H442" s="33" t="s">
        <v>44</v>
      </c>
      <c r="I442" s="39">
        <v>6515431251</v>
      </c>
      <c r="J442" s="39">
        <v>6515431251</v>
      </c>
      <c r="K442" s="31" t="s">
        <v>46</v>
      </c>
      <c r="L442" s="31" t="s">
        <v>19</v>
      </c>
      <c r="M442" s="14" t="s">
        <v>17</v>
      </c>
      <c r="N442" s="14" t="s">
        <v>18</v>
      </c>
      <c r="O442" s="15" t="s">
        <v>50</v>
      </c>
      <c r="P442" s="16" t="s">
        <v>283</v>
      </c>
      <c r="Q442" s="17" t="s">
        <v>51</v>
      </c>
    </row>
    <row r="443" spans="1:17" ht="45" x14ac:dyDescent="0.25">
      <c r="A443" s="14">
        <v>436</v>
      </c>
      <c r="B443" s="20">
        <v>71151300</v>
      </c>
      <c r="C443" s="36" t="s">
        <v>496</v>
      </c>
      <c r="D443" s="33" t="s">
        <v>411</v>
      </c>
      <c r="E443" s="33" t="s">
        <v>500</v>
      </c>
      <c r="F443" s="21">
        <v>7</v>
      </c>
      <c r="G443" s="33" t="s">
        <v>330</v>
      </c>
      <c r="H443" s="33" t="s">
        <v>44</v>
      </c>
      <c r="I443" s="39">
        <v>3444070268</v>
      </c>
      <c r="J443" s="39">
        <v>3444070268</v>
      </c>
      <c r="K443" s="31" t="s">
        <v>46</v>
      </c>
      <c r="L443" s="31" t="s">
        <v>19</v>
      </c>
      <c r="M443" s="14" t="s">
        <v>17</v>
      </c>
      <c r="N443" s="14" t="s">
        <v>18</v>
      </c>
      <c r="O443" s="15" t="s">
        <v>50</v>
      </c>
      <c r="P443" s="16" t="s">
        <v>283</v>
      </c>
      <c r="Q443" s="17" t="s">
        <v>51</v>
      </c>
    </row>
    <row r="444" spans="1:17" ht="90" x14ac:dyDescent="0.25">
      <c r="A444" s="14">
        <v>437</v>
      </c>
      <c r="B444" s="20">
        <v>80111600</v>
      </c>
      <c r="C444" s="36" t="s">
        <v>497</v>
      </c>
      <c r="D444" s="33" t="s">
        <v>363</v>
      </c>
      <c r="E444" s="33" t="s">
        <v>363</v>
      </c>
      <c r="F444" s="21">
        <v>9</v>
      </c>
      <c r="G444" s="33" t="s">
        <v>47</v>
      </c>
      <c r="H444" s="31" t="s">
        <v>20</v>
      </c>
      <c r="I444" s="39">
        <v>642600000</v>
      </c>
      <c r="J444" s="39">
        <v>642600000</v>
      </c>
      <c r="K444" s="31" t="s">
        <v>46</v>
      </c>
      <c r="L444" s="31" t="s">
        <v>19</v>
      </c>
      <c r="M444" s="14" t="s">
        <v>17</v>
      </c>
      <c r="N444" s="14" t="s">
        <v>18</v>
      </c>
      <c r="O444" s="15" t="s">
        <v>50</v>
      </c>
      <c r="P444" s="16" t="s">
        <v>283</v>
      </c>
      <c r="Q444" s="17" t="s">
        <v>51</v>
      </c>
    </row>
    <row r="445" spans="1:17" ht="45" x14ac:dyDescent="0.25">
      <c r="A445" s="38">
        <v>438</v>
      </c>
      <c r="B445" s="20">
        <v>43231507</v>
      </c>
      <c r="C445" s="36" t="s">
        <v>498</v>
      </c>
      <c r="D445" s="33" t="s">
        <v>363</v>
      </c>
      <c r="E445" s="33" t="s">
        <v>363</v>
      </c>
      <c r="F445" s="21">
        <v>8</v>
      </c>
      <c r="G445" s="33" t="s">
        <v>47</v>
      </c>
      <c r="H445" s="31" t="s">
        <v>20</v>
      </c>
      <c r="I445" s="39">
        <v>67900000</v>
      </c>
      <c r="J445" s="39">
        <v>67900000</v>
      </c>
      <c r="K445" s="31" t="s">
        <v>46</v>
      </c>
      <c r="L445" s="31" t="s">
        <v>19</v>
      </c>
      <c r="M445" s="14" t="s">
        <v>17</v>
      </c>
      <c r="N445" s="14" t="s">
        <v>18</v>
      </c>
      <c r="O445" s="15" t="s">
        <v>50</v>
      </c>
      <c r="P445" s="16" t="s">
        <v>283</v>
      </c>
      <c r="Q445" s="17" t="s">
        <v>51</v>
      </c>
    </row>
    <row r="446" spans="1:17" ht="105" x14ac:dyDescent="0.25">
      <c r="A446" s="38">
        <v>439</v>
      </c>
      <c r="B446" s="20">
        <v>80111600</v>
      </c>
      <c r="C446" s="36" t="s">
        <v>505</v>
      </c>
      <c r="D446" s="33" t="s">
        <v>411</v>
      </c>
      <c r="E446" s="33" t="s">
        <v>411</v>
      </c>
      <c r="F446" s="21">
        <v>9</v>
      </c>
      <c r="G446" s="33" t="s">
        <v>47</v>
      </c>
      <c r="H446" s="31" t="s">
        <v>20</v>
      </c>
      <c r="I446" s="39">
        <v>114000000</v>
      </c>
      <c r="J446" s="39">
        <v>114000000</v>
      </c>
      <c r="K446" s="31" t="s">
        <v>46</v>
      </c>
      <c r="L446" s="31" t="s">
        <v>19</v>
      </c>
      <c r="M446" s="14" t="s">
        <v>17</v>
      </c>
      <c r="N446" s="14" t="s">
        <v>18</v>
      </c>
      <c r="O446" s="15" t="s">
        <v>50</v>
      </c>
      <c r="P446" s="16" t="s">
        <v>283</v>
      </c>
      <c r="Q446" s="17" t="s">
        <v>51</v>
      </c>
    </row>
    <row r="447" spans="1:17" ht="90" x14ac:dyDescent="0.25">
      <c r="A447" s="14">
        <v>440</v>
      </c>
      <c r="B447" s="20">
        <v>80111600</v>
      </c>
      <c r="C447" s="36" t="s">
        <v>506</v>
      </c>
      <c r="D447" s="33" t="s">
        <v>411</v>
      </c>
      <c r="E447" s="33" t="s">
        <v>411</v>
      </c>
      <c r="F447" s="21">
        <v>9</v>
      </c>
      <c r="G447" s="33" t="s">
        <v>47</v>
      </c>
      <c r="H447" s="31" t="s">
        <v>20</v>
      </c>
      <c r="I447" s="39">
        <v>120000000</v>
      </c>
      <c r="J447" s="39">
        <v>120000000</v>
      </c>
      <c r="K447" s="31" t="s">
        <v>46</v>
      </c>
      <c r="L447" s="31" t="s">
        <v>19</v>
      </c>
      <c r="M447" s="14" t="s">
        <v>17</v>
      </c>
      <c r="N447" s="14" t="s">
        <v>18</v>
      </c>
      <c r="O447" s="15" t="s">
        <v>50</v>
      </c>
      <c r="P447" s="16" t="s">
        <v>283</v>
      </c>
      <c r="Q447" s="17" t="s">
        <v>51</v>
      </c>
    </row>
    <row r="448" spans="1:17" ht="120" x14ac:dyDescent="0.25">
      <c r="A448" s="14">
        <v>441</v>
      </c>
      <c r="B448" s="20">
        <v>80111600</v>
      </c>
      <c r="C448" s="36" t="s">
        <v>507</v>
      </c>
      <c r="D448" s="33" t="s">
        <v>411</v>
      </c>
      <c r="E448" s="33" t="s">
        <v>411</v>
      </c>
      <c r="F448" s="21">
        <v>9</v>
      </c>
      <c r="G448" s="33" t="s">
        <v>47</v>
      </c>
      <c r="H448" s="31" t="s">
        <v>20</v>
      </c>
      <c r="I448" s="39">
        <v>95000000</v>
      </c>
      <c r="J448" s="39">
        <v>95000000</v>
      </c>
      <c r="K448" s="31" t="s">
        <v>46</v>
      </c>
      <c r="L448" s="31" t="s">
        <v>19</v>
      </c>
      <c r="M448" s="14" t="s">
        <v>17</v>
      </c>
      <c r="N448" s="14" t="s">
        <v>18</v>
      </c>
      <c r="O448" s="15" t="s">
        <v>50</v>
      </c>
      <c r="P448" s="16" t="s">
        <v>283</v>
      </c>
      <c r="Q448" s="17" t="s">
        <v>51</v>
      </c>
    </row>
    <row r="449" spans="1:17" ht="90" x14ac:dyDescent="0.25">
      <c r="A449" s="14">
        <v>442</v>
      </c>
      <c r="B449" s="20">
        <v>80111600</v>
      </c>
      <c r="C449" s="36" t="s">
        <v>542</v>
      </c>
      <c r="D449" s="33" t="s">
        <v>411</v>
      </c>
      <c r="E449" s="33" t="s">
        <v>411</v>
      </c>
      <c r="F449" s="21">
        <v>9</v>
      </c>
      <c r="G449" s="33" t="s">
        <v>47</v>
      </c>
      <c r="H449" s="31" t="s">
        <v>20</v>
      </c>
      <c r="I449" s="39">
        <v>68000000</v>
      </c>
      <c r="J449" s="39">
        <v>68000000</v>
      </c>
      <c r="K449" s="31" t="s">
        <v>46</v>
      </c>
      <c r="L449" s="31" t="s">
        <v>19</v>
      </c>
      <c r="M449" s="14" t="s">
        <v>17</v>
      </c>
      <c r="N449" s="14" t="s">
        <v>18</v>
      </c>
      <c r="O449" s="15" t="s">
        <v>50</v>
      </c>
      <c r="P449" s="16" t="s">
        <v>283</v>
      </c>
      <c r="Q449" s="17" t="s">
        <v>51</v>
      </c>
    </row>
    <row r="450" spans="1:17" ht="105" x14ac:dyDescent="0.25">
      <c r="A450" s="38">
        <v>443</v>
      </c>
      <c r="B450" s="20">
        <v>80111600</v>
      </c>
      <c r="C450" s="36" t="s">
        <v>508</v>
      </c>
      <c r="D450" s="33" t="s">
        <v>411</v>
      </c>
      <c r="E450" s="33" t="s">
        <v>411</v>
      </c>
      <c r="F450" s="21">
        <v>9</v>
      </c>
      <c r="G450" s="33" t="s">
        <v>47</v>
      </c>
      <c r="H450" s="31" t="s">
        <v>20</v>
      </c>
      <c r="I450" s="39">
        <v>148879060</v>
      </c>
      <c r="J450" s="39">
        <v>148879060</v>
      </c>
      <c r="K450" s="31" t="s">
        <v>46</v>
      </c>
      <c r="L450" s="31" t="s">
        <v>19</v>
      </c>
      <c r="M450" s="14" t="s">
        <v>17</v>
      </c>
      <c r="N450" s="14" t="s">
        <v>18</v>
      </c>
      <c r="O450" s="15" t="s">
        <v>50</v>
      </c>
      <c r="P450" s="16" t="s">
        <v>283</v>
      </c>
      <c r="Q450" s="17" t="s">
        <v>51</v>
      </c>
    </row>
    <row r="451" spans="1:17" ht="45" x14ac:dyDescent="0.25">
      <c r="A451" s="38">
        <v>444</v>
      </c>
      <c r="B451" s="20">
        <v>80111600</v>
      </c>
      <c r="C451" s="36" t="s">
        <v>503</v>
      </c>
      <c r="D451" s="33" t="s">
        <v>363</v>
      </c>
      <c r="E451" s="33" t="s">
        <v>363</v>
      </c>
      <c r="F451" s="21">
        <v>9.5</v>
      </c>
      <c r="G451" s="33" t="s">
        <v>47</v>
      </c>
      <c r="H451" s="33" t="s">
        <v>44</v>
      </c>
      <c r="I451" s="39">
        <v>617500000</v>
      </c>
      <c r="J451" s="39">
        <v>617500000</v>
      </c>
      <c r="K451" s="31" t="s">
        <v>46</v>
      </c>
      <c r="L451" s="31" t="s">
        <v>19</v>
      </c>
      <c r="M451" s="14" t="s">
        <v>17</v>
      </c>
      <c r="N451" s="14" t="s">
        <v>18</v>
      </c>
      <c r="O451" s="15" t="s">
        <v>50</v>
      </c>
      <c r="P451" s="16" t="s">
        <v>283</v>
      </c>
      <c r="Q451" s="17" t="s">
        <v>51</v>
      </c>
    </row>
    <row r="452" spans="1:17" ht="45" x14ac:dyDescent="0.25">
      <c r="A452" s="14">
        <v>445</v>
      </c>
      <c r="B452" s="24">
        <v>80111600</v>
      </c>
      <c r="C452" s="25" t="s">
        <v>516</v>
      </c>
      <c r="D452" s="14" t="s">
        <v>329</v>
      </c>
      <c r="E452" s="14" t="s">
        <v>329</v>
      </c>
      <c r="F452" s="22">
        <v>9</v>
      </c>
      <c r="G452" s="18" t="s">
        <v>47</v>
      </c>
      <c r="H452" s="18" t="s">
        <v>44</v>
      </c>
      <c r="I452" s="39">
        <v>45000000</v>
      </c>
      <c r="J452" s="39" t="s">
        <v>533</v>
      </c>
      <c r="K452" s="14" t="s">
        <v>46</v>
      </c>
      <c r="L452" s="19" t="s">
        <v>19</v>
      </c>
      <c r="M452" s="14" t="s">
        <v>17</v>
      </c>
      <c r="N452" s="14" t="s">
        <v>18</v>
      </c>
      <c r="O452" s="15" t="s">
        <v>50</v>
      </c>
      <c r="P452" s="16" t="s">
        <v>283</v>
      </c>
      <c r="Q452" s="17" t="s">
        <v>51</v>
      </c>
    </row>
    <row r="453" spans="1:17" ht="45" x14ac:dyDescent="0.25">
      <c r="A453" s="14">
        <v>446</v>
      </c>
      <c r="B453" s="24">
        <v>80111600</v>
      </c>
      <c r="C453" s="25" t="s">
        <v>517</v>
      </c>
      <c r="D453" s="14" t="s">
        <v>329</v>
      </c>
      <c r="E453" s="14" t="s">
        <v>329</v>
      </c>
      <c r="F453" s="22">
        <v>9</v>
      </c>
      <c r="G453" s="18" t="s">
        <v>47</v>
      </c>
      <c r="H453" s="18" t="s">
        <v>44</v>
      </c>
      <c r="I453" s="39">
        <v>116357139</v>
      </c>
      <c r="J453" s="39" t="s">
        <v>532</v>
      </c>
      <c r="K453" s="14" t="s">
        <v>46</v>
      </c>
      <c r="L453" s="19" t="s">
        <v>19</v>
      </c>
      <c r="M453" s="14" t="s">
        <v>17</v>
      </c>
      <c r="N453" s="14" t="s">
        <v>18</v>
      </c>
      <c r="O453" s="15" t="s">
        <v>50</v>
      </c>
      <c r="P453" s="16" t="s">
        <v>283</v>
      </c>
      <c r="Q453" s="17" t="s">
        <v>51</v>
      </c>
    </row>
    <row r="454" spans="1:17" ht="75" x14ac:dyDescent="0.25">
      <c r="A454" s="14">
        <v>447</v>
      </c>
      <c r="B454" s="24">
        <v>71151300</v>
      </c>
      <c r="C454" s="25" t="s">
        <v>518</v>
      </c>
      <c r="D454" s="14" t="s">
        <v>329</v>
      </c>
      <c r="E454" s="14" t="s">
        <v>329</v>
      </c>
      <c r="F454" s="22">
        <v>7</v>
      </c>
      <c r="G454" s="18" t="s">
        <v>47</v>
      </c>
      <c r="H454" s="18" t="s">
        <v>44</v>
      </c>
      <c r="I454" s="39">
        <v>1800000000</v>
      </c>
      <c r="J454" s="39" t="s">
        <v>534</v>
      </c>
      <c r="K454" s="14" t="s">
        <v>46</v>
      </c>
      <c r="L454" s="19" t="s">
        <v>19</v>
      </c>
      <c r="M454" s="14" t="s">
        <v>17</v>
      </c>
      <c r="N454" s="14" t="s">
        <v>18</v>
      </c>
      <c r="O454" s="15" t="s">
        <v>50</v>
      </c>
      <c r="P454" s="16" t="s">
        <v>283</v>
      </c>
      <c r="Q454" s="17" t="s">
        <v>51</v>
      </c>
    </row>
    <row r="455" spans="1:17" ht="60" x14ac:dyDescent="0.25">
      <c r="A455" s="38">
        <v>448</v>
      </c>
      <c r="B455" s="24">
        <v>41114100</v>
      </c>
      <c r="C455" s="25" t="s">
        <v>519</v>
      </c>
      <c r="D455" s="14" t="s">
        <v>329</v>
      </c>
      <c r="E455" s="14" t="s">
        <v>329</v>
      </c>
      <c r="F455" s="22">
        <v>17</v>
      </c>
      <c r="G455" s="18" t="s">
        <v>47</v>
      </c>
      <c r="H455" s="18" t="s">
        <v>44</v>
      </c>
      <c r="I455" s="39">
        <v>16907585484</v>
      </c>
      <c r="J455" s="39" t="s">
        <v>535</v>
      </c>
      <c r="K455" s="14" t="s">
        <v>331</v>
      </c>
      <c r="L455" s="19" t="s">
        <v>412</v>
      </c>
      <c r="M455" s="14" t="s">
        <v>17</v>
      </c>
      <c r="N455" s="14" t="s">
        <v>18</v>
      </c>
      <c r="O455" s="15" t="s">
        <v>50</v>
      </c>
      <c r="P455" s="16" t="s">
        <v>283</v>
      </c>
      <c r="Q455" s="17" t="s">
        <v>51</v>
      </c>
    </row>
    <row r="456" spans="1:17" ht="60" x14ac:dyDescent="0.25">
      <c r="A456" s="14">
        <v>449</v>
      </c>
      <c r="B456" s="24" t="s">
        <v>515</v>
      </c>
      <c r="C456" s="25" t="s">
        <v>520</v>
      </c>
      <c r="D456" s="14" t="s">
        <v>329</v>
      </c>
      <c r="E456" s="14" t="s">
        <v>329</v>
      </c>
      <c r="F456" s="22">
        <v>5</v>
      </c>
      <c r="G456" s="18" t="s">
        <v>531</v>
      </c>
      <c r="H456" s="18" t="s">
        <v>44</v>
      </c>
      <c r="I456" s="39">
        <v>2125000000</v>
      </c>
      <c r="J456" s="39" t="s">
        <v>536</v>
      </c>
      <c r="K456" s="14" t="s">
        <v>46</v>
      </c>
      <c r="L456" s="14" t="s">
        <v>19</v>
      </c>
      <c r="M456" s="14" t="s">
        <v>17</v>
      </c>
      <c r="N456" s="14" t="s">
        <v>18</v>
      </c>
      <c r="O456" s="15" t="s">
        <v>50</v>
      </c>
      <c r="P456" s="16" t="s">
        <v>283</v>
      </c>
      <c r="Q456" s="17" t="s">
        <v>51</v>
      </c>
    </row>
    <row r="457" spans="1:17" ht="60" x14ac:dyDescent="0.25">
      <c r="A457" s="14">
        <v>450</v>
      </c>
      <c r="B457" s="24" t="s">
        <v>515</v>
      </c>
      <c r="C457" s="25" t="s">
        <v>521</v>
      </c>
      <c r="D457" s="14" t="s">
        <v>499</v>
      </c>
      <c r="E457" s="14" t="s">
        <v>499</v>
      </c>
      <c r="F457" s="22">
        <v>8</v>
      </c>
      <c r="G457" s="18" t="s">
        <v>531</v>
      </c>
      <c r="H457" s="18" t="s">
        <v>44</v>
      </c>
      <c r="I457" s="39">
        <v>2890000000</v>
      </c>
      <c r="J457" s="39" t="s">
        <v>537</v>
      </c>
      <c r="K457" s="14" t="s">
        <v>331</v>
      </c>
      <c r="L457" s="19" t="s">
        <v>412</v>
      </c>
      <c r="M457" s="14" t="s">
        <v>17</v>
      </c>
      <c r="N457" s="14" t="s">
        <v>18</v>
      </c>
      <c r="O457" s="15" t="s">
        <v>50</v>
      </c>
      <c r="P457" s="16" t="s">
        <v>283</v>
      </c>
      <c r="Q457" s="17" t="s">
        <v>51</v>
      </c>
    </row>
    <row r="458" spans="1:17" ht="105" x14ac:dyDescent="0.25">
      <c r="A458" s="38">
        <v>451</v>
      </c>
      <c r="B458" s="24">
        <v>71151300</v>
      </c>
      <c r="C458" s="25" t="s">
        <v>522</v>
      </c>
      <c r="D458" s="14" t="s">
        <v>329</v>
      </c>
      <c r="E458" s="14" t="s">
        <v>329</v>
      </c>
      <c r="F458" s="22">
        <v>6</v>
      </c>
      <c r="G458" s="18" t="s">
        <v>330</v>
      </c>
      <c r="H458" s="18" t="s">
        <v>44</v>
      </c>
      <c r="I458" s="39">
        <v>10393920134</v>
      </c>
      <c r="J458" s="39" t="s">
        <v>538</v>
      </c>
      <c r="K458" s="14" t="s">
        <v>46</v>
      </c>
      <c r="L458" s="19" t="s">
        <v>19</v>
      </c>
      <c r="M458" s="14" t="s">
        <v>17</v>
      </c>
      <c r="N458" s="14" t="s">
        <v>18</v>
      </c>
      <c r="O458" s="15" t="s">
        <v>50</v>
      </c>
      <c r="P458" s="16" t="s">
        <v>283</v>
      </c>
      <c r="Q458" s="17" t="s">
        <v>51</v>
      </c>
    </row>
    <row r="459" spans="1:17" ht="75" x14ac:dyDescent="0.25">
      <c r="A459" s="14">
        <v>452</v>
      </c>
      <c r="B459" s="24">
        <v>71151300</v>
      </c>
      <c r="C459" s="25" t="s">
        <v>523</v>
      </c>
      <c r="D459" s="14" t="s">
        <v>500</v>
      </c>
      <c r="E459" s="14" t="s">
        <v>500</v>
      </c>
      <c r="F459" s="22">
        <v>7</v>
      </c>
      <c r="G459" s="18" t="s">
        <v>47</v>
      </c>
      <c r="H459" s="18" t="s">
        <v>44</v>
      </c>
      <c r="I459" s="39">
        <v>5830087667</v>
      </c>
      <c r="J459" s="39" t="s">
        <v>539</v>
      </c>
      <c r="K459" s="14" t="s">
        <v>46</v>
      </c>
      <c r="L459" s="19" t="s">
        <v>19</v>
      </c>
      <c r="M459" s="14" t="s">
        <v>17</v>
      </c>
      <c r="N459" s="14" t="s">
        <v>18</v>
      </c>
      <c r="O459" s="15" t="s">
        <v>50</v>
      </c>
      <c r="P459" s="16" t="s">
        <v>283</v>
      </c>
      <c r="Q459" s="17" t="s">
        <v>51</v>
      </c>
    </row>
    <row r="460" spans="1:17" ht="60" x14ac:dyDescent="0.25">
      <c r="A460" s="14">
        <v>453</v>
      </c>
      <c r="B460" s="24">
        <v>71112300</v>
      </c>
      <c r="C460" s="25" t="s">
        <v>524</v>
      </c>
      <c r="D460" s="14" t="s">
        <v>329</v>
      </c>
      <c r="E460" s="14" t="s">
        <v>329</v>
      </c>
      <c r="F460" s="22">
        <v>6</v>
      </c>
      <c r="G460" s="18" t="s">
        <v>330</v>
      </c>
      <c r="H460" s="18" t="s">
        <v>44</v>
      </c>
      <c r="I460" s="39">
        <v>9478188369</v>
      </c>
      <c r="J460" s="39" t="s">
        <v>540</v>
      </c>
      <c r="K460" s="14" t="s">
        <v>46</v>
      </c>
      <c r="L460" s="19" t="s">
        <v>19</v>
      </c>
      <c r="M460" s="14" t="s">
        <v>17</v>
      </c>
      <c r="N460" s="14" t="s">
        <v>18</v>
      </c>
      <c r="O460" s="15" t="s">
        <v>50</v>
      </c>
      <c r="P460" s="16" t="s">
        <v>283</v>
      </c>
      <c r="Q460" s="17" t="s">
        <v>51</v>
      </c>
    </row>
    <row r="461" spans="1:17" ht="75" x14ac:dyDescent="0.25">
      <c r="A461" s="14">
        <v>454</v>
      </c>
      <c r="B461" s="24">
        <v>80111600</v>
      </c>
      <c r="C461" s="25" t="s">
        <v>525</v>
      </c>
      <c r="D461" s="14" t="s">
        <v>329</v>
      </c>
      <c r="E461" s="14" t="s">
        <v>329</v>
      </c>
      <c r="F461" s="22">
        <v>9</v>
      </c>
      <c r="G461" s="18" t="s">
        <v>47</v>
      </c>
      <c r="H461" s="18" t="s">
        <v>20</v>
      </c>
      <c r="I461" s="39">
        <v>92530107</v>
      </c>
      <c r="J461" s="39">
        <v>92530107</v>
      </c>
      <c r="K461" s="14" t="s">
        <v>46</v>
      </c>
      <c r="L461" s="19" t="s">
        <v>19</v>
      </c>
      <c r="M461" s="14" t="s">
        <v>17</v>
      </c>
      <c r="N461" s="14" t="s">
        <v>18</v>
      </c>
      <c r="O461" s="15" t="s">
        <v>50</v>
      </c>
      <c r="P461" s="16" t="s">
        <v>283</v>
      </c>
      <c r="Q461" s="17" t="s">
        <v>51</v>
      </c>
    </row>
    <row r="462" spans="1:17" ht="90" x14ac:dyDescent="0.25">
      <c r="A462" s="38">
        <v>455</v>
      </c>
      <c r="B462" s="24">
        <v>80111600</v>
      </c>
      <c r="C462" s="25" t="s">
        <v>526</v>
      </c>
      <c r="D462" s="14" t="s">
        <v>329</v>
      </c>
      <c r="E462" s="14" t="s">
        <v>329</v>
      </c>
      <c r="F462" s="22">
        <v>9</v>
      </c>
      <c r="G462" s="18" t="s">
        <v>47</v>
      </c>
      <c r="H462" s="18" t="s">
        <v>20</v>
      </c>
      <c r="I462" s="39">
        <v>61969734</v>
      </c>
      <c r="J462" s="39">
        <v>61969734</v>
      </c>
      <c r="K462" s="14" t="s">
        <v>46</v>
      </c>
      <c r="L462" s="19" t="s">
        <v>19</v>
      </c>
      <c r="M462" s="14" t="s">
        <v>17</v>
      </c>
      <c r="N462" s="14" t="s">
        <v>18</v>
      </c>
      <c r="O462" s="15" t="s">
        <v>50</v>
      </c>
      <c r="P462" s="16" t="s">
        <v>283</v>
      </c>
      <c r="Q462" s="17" t="s">
        <v>51</v>
      </c>
    </row>
    <row r="463" spans="1:17" ht="75" x14ac:dyDescent="0.25">
      <c r="A463" s="14">
        <v>456</v>
      </c>
      <c r="B463" s="24">
        <v>80111600</v>
      </c>
      <c r="C463" s="25" t="s">
        <v>527</v>
      </c>
      <c r="D463" s="14" t="s">
        <v>329</v>
      </c>
      <c r="E463" s="14" t="s">
        <v>329</v>
      </c>
      <c r="F463" s="22">
        <v>9</v>
      </c>
      <c r="G463" s="18" t="s">
        <v>47</v>
      </c>
      <c r="H463" s="18" t="s">
        <v>20</v>
      </c>
      <c r="I463" s="39">
        <v>92529000</v>
      </c>
      <c r="J463" s="39">
        <v>92529000</v>
      </c>
      <c r="K463" s="14" t="s">
        <v>46</v>
      </c>
      <c r="L463" s="19" t="s">
        <v>19</v>
      </c>
      <c r="M463" s="14" t="s">
        <v>17</v>
      </c>
      <c r="N463" s="14" t="s">
        <v>18</v>
      </c>
      <c r="O463" s="15" t="s">
        <v>50</v>
      </c>
      <c r="P463" s="16" t="s">
        <v>283</v>
      </c>
      <c r="Q463" s="17" t="s">
        <v>51</v>
      </c>
    </row>
    <row r="464" spans="1:17" ht="90" x14ac:dyDescent="0.25">
      <c r="A464" s="14">
        <v>457</v>
      </c>
      <c r="B464" s="24">
        <v>80111600</v>
      </c>
      <c r="C464" s="25" t="s">
        <v>528</v>
      </c>
      <c r="D464" s="14" t="s">
        <v>329</v>
      </c>
      <c r="E464" s="14" t="s">
        <v>329</v>
      </c>
      <c r="F464" s="22">
        <v>9</v>
      </c>
      <c r="G464" s="18" t="s">
        <v>47</v>
      </c>
      <c r="H464" s="18" t="s">
        <v>20</v>
      </c>
      <c r="I464" s="39">
        <v>108000000</v>
      </c>
      <c r="J464" s="39" t="s">
        <v>541</v>
      </c>
      <c r="K464" s="14" t="s">
        <v>46</v>
      </c>
      <c r="L464" s="19" t="s">
        <v>19</v>
      </c>
      <c r="M464" s="14" t="s">
        <v>17</v>
      </c>
      <c r="N464" s="14" t="s">
        <v>18</v>
      </c>
      <c r="O464" s="15" t="s">
        <v>50</v>
      </c>
      <c r="P464" s="16" t="s">
        <v>283</v>
      </c>
      <c r="Q464" s="17" t="s">
        <v>51</v>
      </c>
    </row>
    <row r="465" spans="1:17" ht="90" x14ac:dyDescent="0.25">
      <c r="A465" s="38">
        <v>458</v>
      </c>
      <c r="B465" s="24">
        <v>80111600</v>
      </c>
      <c r="C465" s="25" t="s">
        <v>529</v>
      </c>
      <c r="D465" s="14" t="s">
        <v>329</v>
      </c>
      <c r="E465" s="14" t="s">
        <v>329</v>
      </c>
      <c r="F465" s="22">
        <v>9</v>
      </c>
      <c r="G465" s="18" t="s">
        <v>47</v>
      </c>
      <c r="H465" s="18" t="s">
        <v>20</v>
      </c>
      <c r="I465" s="39">
        <v>92529000</v>
      </c>
      <c r="J465" s="39">
        <v>92529000</v>
      </c>
      <c r="K465" s="14" t="s">
        <v>46</v>
      </c>
      <c r="L465" s="14" t="s">
        <v>19</v>
      </c>
      <c r="M465" s="14" t="s">
        <v>17</v>
      </c>
      <c r="N465" s="14" t="s">
        <v>18</v>
      </c>
      <c r="O465" s="15" t="s">
        <v>50</v>
      </c>
      <c r="P465" s="16" t="s">
        <v>283</v>
      </c>
      <c r="Q465" s="17" t="s">
        <v>51</v>
      </c>
    </row>
    <row r="466" spans="1:17" ht="90" x14ac:dyDescent="0.25">
      <c r="A466" s="14">
        <v>459</v>
      </c>
      <c r="B466" s="24">
        <v>80111600</v>
      </c>
      <c r="C466" s="25" t="s">
        <v>530</v>
      </c>
      <c r="D466" s="14" t="s">
        <v>329</v>
      </c>
      <c r="E466" s="14" t="s">
        <v>329</v>
      </c>
      <c r="F466" s="22">
        <v>9</v>
      </c>
      <c r="G466" s="18" t="s">
        <v>47</v>
      </c>
      <c r="H466" s="18" t="s">
        <v>20</v>
      </c>
      <c r="I466" s="39">
        <v>92529000</v>
      </c>
      <c r="J466" s="39">
        <v>92529000</v>
      </c>
      <c r="K466" s="14" t="s">
        <v>46</v>
      </c>
      <c r="L466" s="19" t="s">
        <v>19</v>
      </c>
      <c r="M466" s="14" t="s">
        <v>17</v>
      </c>
      <c r="N466" s="14" t="s">
        <v>18</v>
      </c>
      <c r="O466" s="15" t="s">
        <v>50</v>
      </c>
      <c r="P466" s="16" t="s">
        <v>283</v>
      </c>
      <c r="Q466" s="17" t="s">
        <v>51</v>
      </c>
    </row>
    <row r="467" spans="1:17" ht="45" x14ac:dyDescent="0.25">
      <c r="A467" s="14">
        <v>460</v>
      </c>
      <c r="B467" s="20">
        <v>80141607</v>
      </c>
      <c r="C467" s="36" t="s">
        <v>543</v>
      </c>
      <c r="D467" s="33" t="s">
        <v>329</v>
      </c>
      <c r="E467" s="33" t="s">
        <v>329</v>
      </c>
      <c r="F467" s="21">
        <v>1</v>
      </c>
      <c r="G467" s="33" t="s">
        <v>364</v>
      </c>
      <c r="H467" s="33" t="s">
        <v>44</v>
      </c>
      <c r="I467" s="39">
        <v>49980000</v>
      </c>
      <c r="J467" s="39">
        <v>49980000</v>
      </c>
      <c r="K467" s="14" t="s">
        <v>46</v>
      </c>
      <c r="L467" s="19" t="s">
        <v>19</v>
      </c>
      <c r="M467" s="14" t="s">
        <v>17</v>
      </c>
      <c r="N467" s="14" t="s">
        <v>18</v>
      </c>
      <c r="O467" s="15" t="s">
        <v>50</v>
      </c>
      <c r="P467" s="16" t="s">
        <v>283</v>
      </c>
      <c r="Q467" s="17" t="s">
        <v>51</v>
      </c>
    </row>
    <row r="468" spans="1:17" ht="45" x14ac:dyDescent="0.25">
      <c r="A468" s="38">
        <v>461</v>
      </c>
      <c r="B468" s="20">
        <v>80141607</v>
      </c>
      <c r="C468" s="36" t="s">
        <v>544</v>
      </c>
      <c r="D468" s="33" t="s">
        <v>329</v>
      </c>
      <c r="E468" s="33" t="s">
        <v>329</v>
      </c>
      <c r="F468" s="21">
        <v>1</v>
      </c>
      <c r="G468" s="33" t="s">
        <v>364</v>
      </c>
      <c r="H468" s="33" t="s">
        <v>44</v>
      </c>
      <c r="I468" s="39">
        <v>71400000</v>
      </c>
      <c r="J468" s="39">
        <v>71400000</v>
      </c>
      <c r="K468" s="14" t="s">
        <v>46</v>
      </c>
      <c r="L468" s="19" t="s">
        <v>19</v>
      </c>
      <c r="M468" s="14" t="s">
        <v>17</v>
      </c>
      <c r="N468" s="14" t="s">
        <v>18</v>
      </c>
      <c r="O468" s="15" t="s">
        <v>50</v>
      </c>
      <c r="P468" s="16" t="s">
        <v>283</v>
      </c>
      <c r="Q468" s="17" t="s">
        <v>51</v>
      </c>
    </row>
    <row r="469" spans="1:17" ht="45" x14ac:dyDescent="0.25">
      <c r="A469" s="14">
        <v>462</v>
      </c>
      <c r="B469" s="20">
        <v>80141607</v>
      </c>
      <c r="C469" s="36" t="s">
        <v>545</v>
      </c>
      <c r="D469" s="33" t="s">
        <v>329</v>
      </c>
      <c r="E469" s="33" t="s">
        <v>329</v>
      </c>
      <c r="F469" s="21">
        <v>1</v>
      </c>
      <c r="G469" s="33" t="s">
        <v>364</v>
      </c>
      <c r="H469" s="33" t="s">
        <v>44</v>
      </c>
      <c r="I469" s="39">
        <v>119000000</v>
      </c>
      <c r="J469" s="39">
        <v>119000000</v>
      </c>
      <c r="K469" s="14" t="s">
        <v>46</v>
      </c>
      <c r="L469" s="19" t="s">
        <v>19</v>
      </c>
      <c r="M469" s="14" t="s">
        <v>17</v>
      </c>
      <c r="N469" s="14" t="s">
        <v>18</v>
      </c>
      <c r="O469" s="15" t="s">
        <v>50</v>
      </c>
      <c r="P469" s="16" t="s">
        <v>283</v>
      </c>
      <c r="Q469" s="17" t="s">
        <v>51</v>
      </c>
    </row>
    <row r="470" spans="1:17" ht="45" x14ac:dyDescent="0.25">
      <c r="A470" s="14">
        <v>463</v>
      </c>
      <c r="B470" s="20">
        <v>80141607</v>
      </c>
      <c r="C470" s="36" t="s">
        <v>546</v>
      </c>
      <c r="D470" s="33" t="s">
        <v>329</v>
      </c>
      <c r="E470" s="33" t="s">
        <v>329</v>
      </c>
      <c r="F470" s="21">
        <v>1</v>
      </c>
      <c r="G470" s="33" t="s">
        <v>364</v>
      </c>
      <c r="H470" s="33" t="s">
        <v>44</v>
      </c>
      <c r="I470" s="39">
        <v>134708000</v>
      </c>
      <c r="J470" s="39">
        <v>134708000</v>
      </c>
      <c r="K470" s="14" t="s">
        <v>46</v>
      </c>
      <c r="L470" s="19" t="s">
        <v>19</v>
      </c>
      <c r="M470" s="14" t="s">
        <v>17</v>
      </c>
      <c r="N470" s="14" t="s">
        <v>18</v>
      </c>
      <c r="O470" s="15" t="s">
        <v>50</v>
      </c>
      <c r="P470" s="16" t="s">
        <v>283</v>
      </c>
      <c r="Q470" s="17" t="s">
        <v>51</v>
      </c>
    </row>
    <row r="471" spans="1:17" ht="45" x14ac:dyDescent="0.25">
      <c r="A471" s="38">
        <v>464</v>
      </c>
      <c r="B471" s="20">
        <v>80111600</v>
      </c>
      <c r="C471" s="36" t="s">
        <v>547</v>
      </c>
      <c r="D471" s="33" t="s">
        <v>329</v>
      </c>
      <c r="E471" s="33" t="s">
        <v>329</v>
      </c>
      <c r="F471" s="21">
        <v>7.5</v>
      </c>
      <c r="G471" s="33" t="s">
        <v>47</v>
      </c>
      <c r="H471" s="31" t="s">
        <v>20</v>
      </c>
      <c r="I471" s="39">
        <v>103083750</v>
      </c>
      <c r="J471" s="39">
        <v>103083750</v>
      </c>
      <c r="K471" s="14" t="s">
        <v>46</v>
      </c>
      <c r="L471" s="19" t="s">
        <v>19</v>
      </c>
      <c r="M471" s="14" t="s">
        <v>17</v>
      </c>
      <c r="N471" s="14" t="s">
        <v>18</v>
      </c>
      <c r="O471" s="15" t="s">
        <v>50</v>
      </c>
      <c r="P471" s="16" t="s">
        <v>283</v>
      </c>
      <c r="Q471" s="17" t="s">
        <v>51</v>
      </c>
    </row>
    <row r="472" spans="1:17" ht="45" x14ac:dyDescent="0.25">
      <c r="A472" s="14">
        <v>465</v>
      </c>
      <c r="B472" s="20">
        <v>80111600</v>
      </c>
      <c r="C472" s="36" t="s">
        <v>548</v>
      </c>
      <c r="D472" s="33" t="s">
        <v>329</v>
      </c>
      <c r="E472" s="33" t="s">
        <v>329</v>
      </c>
      <c r="F472" s="21">
        <v>7.5</v>
      </c>
      <c r="G472" s="33" t="s">
        <v>47</v>
      </c>
      <c r="H472" s="31" t="s">
        <v>20</v>
      </c>
      <c r="I472" s="39">
        <v>118606984</v>
      </c>
      <c r="J472" s="39">
        <v>118606984</v>
      </c>
      <c r="K472" s="14" t="s">
        <v>46</v>
      </c>
      <c r="L472" s="19" t="s">
        <v>19</v>
      </c>
      <c r="M472" s="14" t="s">
        <v>17</v>
      </c>
      <c r="N472" s="14" t="s">
        <v>18</v>
      </c>
      <c r="O472" s="15" t="s">
        <v>50</v>
      </c>
      <c r="P472" s="16" t="s">
        <v>283</v>
      </c>
      <c r="Q472" s="17" t="s">
        <v>51</v>
      </c>
    </row>
    <row r="473" spans="1:17" ht="45" x14ac:dyDescent="0.25">
      <c r="A473" s="14">
        <v>466</v>
      </c>
      <c r="B473" s="20">
        <v>80111600</v>
      </c>
      <c r="C473" s="36" t="s">
        <v>549</v>
      </c>
      <c r="D473" s="33" t="s">
        <v>329</v>
      </c>
      <c r="E473" s="33" t="s">
        <v>329</v>
      </c>
      <c r="F473" s="21">
        <v>7.5</v>
      </c>
      <c r="G473" s="33" t="s">
        <v>47</v>
      </c>
      <c r="H473" s="31" t="s">
        <v>20</v>
      </c>
      <c r="I473" s="39">
        <v>111659295</v>
      </c>
      <c r="J473" s="39">
        <v>111659295</v>
      </c>
      <c r="K473" s="14" t="s">
        <v>46</v>
      </c>
      <c r="L473" s="19" t="s">
        <v>19</v>
      </c>
      <c r="M473" s="14" t="s">
        <v>17</v>
      </c>
      <c r="N473" s="14" t="s">
        <v>18</v>
      </c>
      <c r="O473" s="15" t="s">
        <v>50</v>
      </c>
      <c r="P473" s="16" t="s">
        <v>283</v>
      </c>
      <c r="Q473" s="17" t="s">
        <v>51</v>
      </c>
    </row>
    <row r="474" spans="1:17" ht="45" x14ac:dyDescent="0.25">
      <c r="A474" s="38">
        <v>467</v>
      </c>
      <c r="B474" s="20">
        <v>80111600</v>
      </c>
      <c r="C474" s="36" t="s">
        <v>550</v>
      </c>
      <c r="D474" s="33" t="s">
        <v>329</v>
      </c>
      <c r="E474" s="33" t="s">
        <v>329</v>
      </c>
      <c r="F474" s="21">
        <v>7.5</v>
      </c>
      <c r="G474" s="33" t="s">
        <v>47</v>
      </c>
      <c r="H474" s="31" t="s">
        <v>20</v>
      </c>
      <c r="I474" s="39">
        <v>107250000</v>
      </c>
      <c r="J474" s="39">
        <v>107250000</v>
      </c>
      <c r="K474" s="14" t="s">
        <v>46</v>
      </c>
      <c r="L474" s="19" t="s">
        <v>19</v>
      </c>
      <c r="M474" s="14" t="s">
        <v>17</v>
      </c>
      <c r="N474" s="14" t="s">
        <v>18</v>
      </c>
      <c r="O474" s="15" t="s">
        <v>50</v>
      </c>
      <c r="P474" s="16" t="s">
        <v>283</v>
      </c>
      <c r="Q474" s="17" t="s">
        <v>51</v>
      </c>
    </row>
    <row r="475" spans="1:17" ht="45" x14ac:dyDescent="0.25">
      <c r="A475" s="14">
        <v>468</v>
      </c>
      <c r="B475" s="20">
        <v>80111600</v>
      </c>
      <c r="C475" s="36" t="s">
        <v>551</v>
      </c>
      <c r="D475" s="33" t="s">
        <v>329</v>
      </c>
      <c r="E475" s="33" t="s">
        <v>329</v>
      </c>
      <c r="F475" s="21">
        <v>7.5</v>
      </c>
      <c r="G475" s="33" t="s">
        <v>47</v>
      </c>
      <c r="H475" s="31" t="s">
        <v>20</v>
      </c>
      <c r="I475" s="39">
        <v>39038858</v>
      </c>
      <c r="J475" s="39">
        <v>39038858</v>
      </c>
      <c r="K475" s="14" t="s">
        <v>46</v>
      </c>
      <c r="L475" s="19" t="s">
        <v>19</v>
      </c>
      <c r="M475" s="14" t="s">
        <v>17</v>
      </c>
      <c r="N475" s="14" t="s">
        <v>18</v>
      </c>
      <c r="O475" s="15" t="s">
        <v>50</v>
      </c>
      <c r="P475" s="16" t="s">
        <v>283</v>
      </c>
      <c r="Q475" s="17" t="s">
        <v>51</v>
      </c>
    </row>
    <row r="476" spans="1:17" ht="45" x14ac:dyDescent="0.25">
      <c r="A476" s="14">
        <v>469</v>
      </c>
      <c r="B476" s="20">
        <v>80111600</v>
      </c>
      <c r="C476" s="36" t="s">
        <v>552</v>
      </c>
      <c r="D476" s="33" t="s">
        <v>329</v>
      </c>
      <c r="E476" s="33" t="s">
        <v>329</v>
      </c>
      <c r="F476" s="21">
        <v>7.5</v>
      </c>
      <c r="G476" s="33" t="s">
        <v>47</v>
      </c>
      <c r="H476" s="31" t="s">
        <v>20</v>
      </c>
      <c r="I476" s="39">
        <v>39038858</v>
      </c>
      <c r="J476" s="39">
        <v>39038858</v>
      </c>
      <c r="K476" s="14" t="s">
        <v>46</v>
      </c>
      <c r="L476" s="19" t="s">
        <v>19</v>
      </c>
      <c r="M476" s="14" t="s">
        <v>17</v>
      </c>
      <c r="N476" s="14" t="s">
        <v>18</v>
      </c>
      <c r="O476" s="15" t="s">
        <v>50</v>
      </c>
      <c r="P476" s="16" t="s">
        <v>283</v>
      </c>
      <c r="Q476" s="17" t="s">
        <v>51</v>
      </c>
    </row>
    <row r="477" spans="1:17" ht="45" x14ac:dyDescent="0.25">
      <c r="A477" s="38">
        <v>470</v>
      </c>
      <c r="B477" s="20">
        <v>80111600</v>
      </c>
      <c r="C477" s="36" t="s">
        <v>553</v>
      </c>
      <c r="D477" s="33" t="s">
        <v>329</v>
      </c>
      <c r="E477" s="33" t="s">
        <v>329</v>
      </c>
      <c r="F477" s="21">
        <v>7.5</v>
      </c>
      <c r="G477" s="33" t="s">
        <v>47</v>
      </c>
      <c r="H477" s="31" t="s">
        <v>20</v>
      </c>
      <c r="I477" s="39">
        <v>78997943</v>
      </c>
      <c r="J477" s="39">
        <v>78997943</v>
      </c>
      <c r="K477" s="14" t="s">
        <v>46</v>
      </c>
      <c r="L477" s="19" t="s">
        <v>19</v>
      </c>
      <c r="M477" s="14" t="s">
        <v>17</v>
      </c>
      <c r="N477" s="14" t="s">
        <v>18</v>
      </c>
      <c r="O477" s="15" t="s">
        <v>50</v>
      </c>
      <c r="P477" s="16" t="s">
        <v>283</v>
      </c>
      <c r="Q477" s="17" t="s">
        <v>51</v>
      </c>
    </row>
    <row r="478" spans="1:17" ht="45" x14ac:dyDescent="0.25">
      <c r="A478" s="14">
        <v>471</v>
      </c>
      <c r="B478" s="20">
        <v>80111600</v>
      </c>
      <c r="C478" s="36" t="s">
        <v>554</v>
      </c>
      <c r="D478" s="33" t="s">
        <v>329</v>
      </c>
      <c r="E478" s="33" t="s">
        <v>329</v>
      </c>
      <c r="F478" s="21">
        <v>7.5</v>
      </c>
      <c r="G478" s="33" t="s">
        <v>47</v>
      </c>
      <c r="H478" s="31" t="s">
        <v>20</v>
      </c>
      <c r="I478" s="39">
        <v>45000000</v>
      </c>
      <c r="J478" s="39">
        <v>45000000</v>
      </c>
      <c r="K478" s="14" t="s">
        <v>46</v>
      </c>
      <c r="L478" s="19" t="s">
        <v>19</v>
      </c>
      <c r="M478" s="14" t="s">
        <v>17</v>
      </c>
      <c r="N478" s="14" t="s">
        <v>18</v>
      </c>
      <c r="O478" s="15" t="s">
        <v>50</v>
      </c>
      <c r="P478" s="16" t="s">
        <v>283</v>
      </c>
      <c r="Q478" s="17" t="s">
        <v>51</v>
      </c>
    </row>
    <row r="479" spans="1:17" ht="45" x14ac:dyDescent="0.25">
      <c r="A479" s="14">
        <v>472</v>
      </c>
      <c r="B479" s="38">
        <v>81112200</v>
      </c>
      <c r="C479" s="25" t="s">
        <v>556</v>
      </c>
      <c r="D479" s="14" t="s">
        <v>329</v>
      </c>
      <c r="E479" s="14" t="s">
        <v>329</v>
      </c>
      <c r="F479" s="22">
        <v>12</v>
      </c>
      <c r="G479" s="18" t="s">
        <v>47</v>
      </c>
      <c r="H479" s="18" t="s">
        <v>20</v>
      </c>
      <c r="I479" s="39">
        <v>8500000</v>
      </c>
      <c r="J479" s="39">
        <v>8500000</v>
      </c>
      <c r="K479" s="14" t="s">
        <v>46</v>
      </c>
      <c r="L479" s="19" t="s">
        <v>19</v>
      </c>
      <c r="M479" s="14" t="s">
        <v>17</v>
      </c>
      <c r="N479" s="14" t="s">
        <v>18</v>
      </c>
      <c r="O479" s="15" t="s">
        <v>50</v>
      </c>
      <c r="P479" s="16" t="s">
        <v>283</v>
      </c>
      <c r="Q479" s="17" t="s">
        <v>51</v>
      </c>
    </row>
    <row r="480" spans="1:17" ht="45" x14ac:dyDescent="0.25">
      <c r="A480" s="38">
        <v>473</v>
      </c>
      <c r="B480" s="14">
        <v>80111600</v>
      </c>
      <c r="C480" s="25" t="s">
        <v>557</v>
      </c>
      <c r="D480" s="14" t="s">
        <v>329</v>
      </c>
      <c r="E480" s="14" t="s">
        <v>500</v>
      </c>
      <c r="F480" s="22">
        <v>8</v>
      </c>
      <c r="G480" s="18" t="s">
        <v>47</v>
      </c>
      <c r="H480" s="18" t="s">
        <v>44</v>
      </c>
      <c r="I480" s="39">
        <v>123760000</v>
      </c>
      <c r="J480" s="39">
        <v>123760000</v>
      </c>
      <c r="K480" s="14" t="s">
        <v>46</v>
      </c>
      <c r="L480" s="19" t="s">
        <v>19</v>
      </c>
      <c r="M480" s="14" t="s">
        <v>17</v>
      </c>
      <c r="N480" s="14" t="s">
        <v>18</v>
      </c>
      <c r="O480" s="15" t="s">
        <v>50</v>
      </c>
      <c r="P480" s="16" t="s">
        <v>283</v>
      </c>
      <c r="Q480" s="17" t="s">
        <v>51</v>
      </c>
    </row>
    <row r="481" spans="1:17" ht="45" x14ac:dyDescent="0.25">
      <c r="A481" s="14">
        <v>474</v>
      </c>
      <c r="B481" s="14">
        <v>80111600</v>
      </c>
      <c r="C481" s="25" t="s">
        <v>558</v>
      </c>
      <c r="D481" s="14" t="s">
        <v>329</v>
      </c>
      <c r="E481" s="14" t="s">
        <v>500</v>
      </c>
      <c r="F481" s="22">
        <v>8</v>
      </c>
      <c r="G481" s="18" t="s">
        <v>47</v>
      </c>
      <c r="H481" s="18" t="s">
        <v>44</v>
      </c>
      <c r="I481" s="39">
        <v>104720000</v>
      </c>
      <c r="J481" s="39">
        <v>104720000</v>
      </c>
      <c r="K481" s="14" t="s">
        <v>46</v>
      </c>
      <c r="L481" s="19" t="s">
        <v>19</v>
      </c>
      <c r="M481" s="14" t="s">
        <v>17</v>
      </c>
      <c r="N481" s="14" t="s">
        <v>18</v>
      </c>
      <c r="O481" s="15" t="s">
        <v>50</v>
      </c>
      <c r="P481" s="16" t="s">
        <v>283</v>
      </c>
      <c r="Q481" s="17" t="s">
        <v>51</v>
      </c>
    </row>
    <row r="482" spans="1:17" ht="45" x14ac:dyDescent="0.25">
      <c r="A482" s="14">
        <v>475</v>
      </c>
      <c r="B482" s="14">
        <v>80111600</v>
      </c>
      <c r="C482" s="25" t="s">
        <v>559</v>
      </c>
      <c r="D482" s="14" t="s">
        <v>329</v>
      </c>
      <c r="E482" s="14" t="s">
        <v>500</v>
      </c>
      <c r="F482" s="22">
        <v>8</v>
      </c>
      <c r="G482" s="18" t="s">
        <v>47</v>
      </c>
      <c r="H482" s="18" t="s">
        <v>44</v>
      </c>
      <c r="I482" s="39">
        <v>64000000</v>
      </c>
      <c r="J482" s="39">
        <v>64000000</v>
      </c>
      <c r="K482" s="14" t="s">
        <v>46</v>
      </c>
      <c r="L482" s="19" t="s">
        <v>19</v>
      </c>
      <c r="M482" s="14" t="s">
        <v>17</v>
      </c>
      <c r="N482" s="14" t="s">
        <v>18</v>
      </c>
      <c r="O482" s="15" t="s">
        <v>50</v>
      </c>
      <c r="P482" s="16" t="s">
        <v>283</v>
      </c>
      <c r="Q482" s="17" t="s">
        <v>51</v>
      </c>
    </row>
    <row r="483" spans="1:17" ht="45" x14ac:dyDescent="0.25">
      <c r="A483" s="38">
        <v>476</v>
      </c>
      <c r="B483" s="14">
        <v>80111600</v>
      </c>
      <c r="C483" s="25" t="s">
        <v>560</v>
      </c>
      <c r="D483" s="14" t="s">
        <v>329</v>
      </c>
      <c r="E483" s="14" t="s">
        <v>500</v>
      </c>
      <c r="F483" s="22">
        <v>8</v>
      </c>
      <c r="G483" s="18" t="s">
        <v>47</v>
      </c>
      <c r="H483" s="18" t="s">
        <v>44</v>
      </c>
      <c r="I483" s="39">
        <v>72000000</v>
      </c>
      <c r="J483" s="39">
        <v>72000000</v>
      </c>
      <c r="K483" s="14" t="s">
        <v>46</v>
      </c>
      <c r="L483" s="19" t="s">
        <v>19</v>
      </c>
      <c r="M483" s="14" t="s">
        <v>17</v>
      </c>
      <c r="N483" s="14" t="s">
        <v>18</v>
      </c>
      <c r="O483" s="15" t="s">
        <v>50</v>
      </c>
      <c r="P483" s="16" t="s">
        <v>283</v>
      </c>
      <c r="Q483" s="17" t="s">
        <v>51</v>
      </c>
    </row>
    <row r="484" spans="1:17" ht="45" x14ac:dyDescent="0.25">
      <c r="A484" s="14">
        <v>477</v>
      </c>
      <c r="B484" s="14">
        <v>80111600</v>
      </c>
      <c r="C484" s="25" t="s">
        <v>561</v>
      </c>
      <c r="D484" s="14" t="s">
        <v>329</v>
      </c>
      <c r="E484" s="14" t="s">
        <v>500</v>
      </c>
      <c r="F484" s="22">
        <v>8</v>
      </c>
      <c r="G484" s="18" t="s">
        <v>47</v>
      </c>
      <c r="H484" s="18" t="s">
        <v>44</v>
      </c>
      <c r="I484" s="39">
        <v>88000000</v>
      </c>
      <c r="J484" s="39">
        <v>88000000</v>
      </c>
      <c r="K484" s="14" t="s">
        <v>46</v>
      </c>
      <c r="L484" s="19" t="s">
        <v>19</v>
      </c>
      <c r="M484" s="14" t="s">
        <v>17</v>
      </c>
      <c r="N484" s="14" t="s">
        <v>18</v>
      </c>
      <c r="O484" s="15" t="s">
        <v>50</v>
      </c>
      <c r="P484" s="16" t="s">
        <v>283</v>
      </c>
      <c r="Q484" s="17" t="s">
        <v>51</v>
      </c>
    </row>
    <row r="485" spans="1:17" ht="45" x14ac:dyDescent="0.25">
      <c r="A485" s="14">
        <v>478</v>
      </c>
      <c r="B485" s="14">
        <v>80111600</v>
      </c>
      <c r="C485" s="25" t="s">
        <v>562</v>
      </c>
      <c r="D485" s="14" t="s">
        <v>329</v>
      </c>
      <c r="E485" s="14" t="s">
        <v>500</v>
      </c>
      <c r="F485" s="22">
        <v>8</v>
      </c>
      <c r="G485" s="18" t="s">
        <v>47</v>
      </c>
      <c r="H485" s="18" t="s">
        <v>44</v>
      </c>
      <c r="I485" s="39">
        <v>92000000</v>
      </c>
      <c r="J485" s="39">
        <v>92000000</v>
      </c>
      <c r="K485" s="14" t="s">
        <v>46</v>
      </c>
      <c r="L485" s="19" t="s">
        <v>19</v>
      </c>
      <c r="M485" s="14" t="s">
        <v>17</v>
      </c>
      <c r="N485" s="14" t="s">
        <v>18</v>
      </c>
      <c r="O485" s="15" t="s">
        <v>50</v>
      </c>
      <c r="P485" s="16" t="s">
        <v>283</v>
      </c>
      <c r="Q485" s="17" t="s">
        <v>51</v>
      </c>
    </row>
    <row r="486" spans="1:17" ht="45" x14ac:dyDescent="0.25">
      <c r="A486" s="38">
        <v>479</v>
      </c>
      <c r="B486" s="14">
        <v>80111600</v>
      </c>
      <c r="C486" s="25" t="s">
        <v>563</v>
      </c>
      <c r="D486" s="14" t="s">
        <v>329</v>
      </c>
      <c r="E486" s="14" t="s">
        <v>500</v>
      </c>
      <c r="F486" s="22">
        <v>8</v>
      </c>
      <c r="G486" s="18" t="s">
        <v>47</v>
      </c>
      <c r="H486" s="18" t="s">
        <v>44</v>
      </c>
      <c r="I486" s="39">
        <v>56800000</v>
      </c>
      <c r="J486" s="39">
        <v>56800000</v>
      </c>
      <c r="K486" s="14" t="s">
        <v>46</v>
      </c>
      <c r="L486" s="19" t="s">
        <v>19</v>
      </c>
      <c r="M486" s="14" t="s">
        <v>17</v>
      </c>
      <c r="N486" s="14" t="s">
        <v>18</v>
      </c>
      <c r="O486" s="15" t="s">
        <v>50</v>
      </c>
      <c r="P486" s="16" t="s">
        <v>283</v>
      </c>
      <c r="Q486" s="17" t="s">
        <v>51</v>
      </c>
    </row>
    <row r="487" spans="1:17" ht="45" x14ac:dyDescent="0.25">
      <c r="A487" s="14">
        <v>480</v>
      </c>
      <c r="B487" s="14">
        <v>80111600</v>
      </c>
      <c r="C487" s="25" t="s">
        <v>564</v>
      </c>
      <c r="D487" s="14" t="s">
        <v>329</v>
      </c>
      <c r="E487" s="14" t="s">
        <v>500</v>
      </c>
      <c r="F487" s="22">
        <v>8</v>
      </c>
      <c r="G487" s="18" t="s">
        <v>47</v>
      </c>
      <c r="H487" s="18" t="s">
        <v>44</v>
      </c>
      <c r="I487" s="39">
        <v>104720000</v>
      </c>
      <c r="J487" s="39">
        <v>104720000</v>
      </c>
      <c r="K487" s="14" t="s">
        <v>46</v>
      </c>
      <c r="L487" s="19" t="s">
        <v>19</v>
      </c>
      <c r="M487" s="14" t="s">
        <v>17</v>
      </c>
      <c r="N487" s="14" t="s">
        <v>18</v>
      </c>
      <c r="O487" s="15" t="s">
        <v>50</v>
      </c>
      <c r="P487" s="16" t="s">
        <v>283</v>
      </c>
      <c r="Q487" s="17" t="s">
        <v>51</v>
      </c>
    </row>
    <row r="488" spans="1:17" ht="45" x14ac:dyDescent="0.25">
      <c r="A488" s="14">
        <v>481</v>
      </c>
      <c r="B488" s="14">
        <v>80111600</v>
      </c>
      <c r="C488" s="25" t="s">
        <v>565</v>
      </c>
      <c r="D488" s="14" t="s">
        <v>329</v>
      </c>
      <c r="E488" s="14" t="s">
        <v>500</v>
      </c>
      <c r="F488" s="22">
        <v>8</v>
      </c>
      <c r="G488" s="18" t="s">
        <v>47</v>
      </c>
      <c r="H488" s="18" t="s">
        <v>44</v>
      </c>
      <c r="I488" s="39">
        <v>99200000</v>
      </c>
      <c r="J488" s="39">
        <v>99200000</v>
      </c>
      <c r="K488" s="14" t="s">
        <v>46</v>
      </c>
      <c r="L488" s="19" t="s">
        <v>19</v>
      </c>
      <c r="M488" s="14" t="s">
        <v>17</v>
      </c>
      <c r="N488" s="14" t="s">
        <v>18</v>
      </c>
      <c r="O488" s="15" t="s">
        <v>50</v>
      </c>
      <c r="P488" s="16" t="s">
        <v>283</v>
      </c>
      <c r="Q488" s="17" t="s">
        <v>51</v>
      </c>
    </row>
    <row r="489" spans="1:17" ht="45" x14ac:dyDescent="0.25">
      <c r="A489" s="38">
        <v>482</v>
      </c>
      <c r="B489" s="14">
        <v>80111600</v>
      </c>
      <c r="C489" s="25" t="s">
        <v>566</v>
      </c>
      <c r="D489" s="14" t="s">
        <v>329</v>
      </c>
      <c r="E489" s="14" t="s">
        <v>500</v>
      </c>
      <c r="F489" s="22">
        <v>8</v>
      </c>
      <c r="G489" s="18" t="s">
        <v>47</v>
      </c>
      <c r="H489" s="18" t="s">
        <v>44</v>
      </c>
      <c r="I489" s="39">
        <v>74400000</v>
      </c>
      <c r="J489" s="39">
        <v>74400000</v>
      </c>
      <c r="K489" s="14" t="s">
        <v>46</v>
      </c>
      <c r="L489" s="19" t="s">
        <v>19</v>
      </c>
      <c r="M489" s="14" t="s">
        <v>17</v>
      </c>
      <c r="N489" s="14" t="s">
        <v>18</v>
      </c>
      <c r="O489" s="15" t="s">
        <v>50</v>
      </c>
      <c r="P489" s="16" t="s">
        <v>283</v>
      </c>
      <c r="Q489" s="17" t="s">
        <v>51</v>
      </c>
    </row>
    <row r="490" spans="1:17" ht="45" x14ac:dyDescent="0.25">
      <c r="A490" s="14">
        <v>483</v>
      </c>
      <c r="B490" s="14">
        <v>80111600</v>
      </c>
      <c r="C490" s="25" t="s">
        <v>567</v>
      </c>
      <c r="D490" s="14" t="s">
        <v>329</v>
      </c>
      <c r="E490" s="14" t="s">
        <v>500</v>
      </c>
      <c r="F490" s="22">
        <v>8</v>
      </c>
      <c r="G490" s="18" t="s">
        <v>47</v>
      </c>
      <c r="H490" s="18" t="s">
        <v>44</v>
      </c>
      <c r="I490" s="39">
        <v>76000000</v>
      </c>
      <c r="J490" s="39">
        <v>76000000</v>
      </c>
      <c r="K490" s="14" t="s">
        <v>46</v>
      </c>
      <c r="L490" s="19" t="s">
        <v>19</v>
      </c>
      <c r="M490" s="14" t="s">
        <v>17</v>
      </c>
      <c r="N490" s="14" t="s">
        <v>18</v>
      </c>
      <c r="O490" s="15" t="s">
        <v>50</v>
      </c>
      <c r="P490" s="16" t="s">
        <v>283</v>
      </c>
      <c r="Q490" s="17" t="s">
        <v>51</v>
      </c>
    </row>
    <row r="491" spans="1:17" ht="45" x14ac:dyDescent="0.25">
      <c r="A491" s="14">
        <v>484</v>
      </c>
      <c r="B491" s="14">
        <v>80111600</v>
      </c>
      <c r="C491" s="25" t="s">
        <v>568</v>
      </c>
      <c r="D491" s="14" t="s">
        <v>329</v>
      </c>
      <c r="E491" s="14" t="s">
        <v>500</v>
      </c>
      <c r="F491" s="22">
        <v>8</v>
      </c>
      <c r="G491" s="18" t="s">
        <v>47</v>
      </c>
      <c r="H491" s="18" t="s">
        <v>20</v>
      </c>
      <c r="I491" s="39">
        <v>40000000</v>
      </c>
      <c r="J491" s="39">
        <v>40000000</v>
      </c>
      <c r="K491" s="14" t="s">
        <v>46</v>
      </c>
      <c r="L491" s="19" t="s">
        <v>19</v>
      </c>
      <c r="M491" s="14" t="s">
        <v>17</v>
      </c>
      <c r="N491" s="14" t="s">
        <v>18</v>
      </c>
      <c r="O491" s="15" t="s">
        <v>50</v>
      </c>
      <c r="P491" s="16" t="s">
        <v>283</v>
      </c>
      <c r="Q491" s="17" t="s">
        <v>51</v>
      </c>
    </row>
    <row r="492" spans="1:17" ht="45" x14ac:dyDescent="0.25">
      <c r="A492" s="38">
        <v>485</v>
      </c>
      <c r="B492" s="14">
        <v>80111600</v>
      </c>
      <c r="C492" s="25" t="s">
        <v>569</v>
      </c>
      <c r="D492" s="14" t="s">
        <v>329</v>
      </c>
      <c r="E492" s="14" t="s">
        <v>500</v>
      </c>
      <c r="F492" s="22">
        <v>8</v>
      </c>
      <c r="G492" s="18" t="s">
        <v>47</v>
      </c>
      <c r="H492" s="18" t="s">
        <v>20</v>
      </c>
      <c r="I492" s="39">
        <v>40000000</v>
      </c>
      <c r="J492" s="39">
        <v>40000000</v>
      </c>
      <c r="K492" s="14" t="s">
        <v>46</v>
      </c>
      <c r="L492" s="19" t="s">
        <v>19</v>
      </c>
      <c r="M492" s="14" t="s">
        <v>17</v>
      </c>
      <c r="N492" s="14" t="s">
        <v>18</v>
      </c>
      <c r="O492" s="15" t="s">
        <v>50</v>
      </c>
      <c r="P492" s="16" t="s">
        <v>283</v>
      </c>
      <c r="Q492" s="17" t="s">
        <v>51</v>
      </c>
    </row>
    <row r="493" spans="1:17" ht="45" x14ac:dyDescent="0.25">
      <c r="A493" s="14">
        <v>486</v>
      </c>
      <c r="B493" s="14" t="s">
        <v>555</v>
      </c>
      <c r="C493" s="25" t="s">
        <v>570</v>
      </c>
      <c r="D493" s="14" t="s">
        <v>500</v>
      </c>
      <c r="E493" s="14" t="s">
        <v>500</v>
      </c>
      <c r="F493" s="22">
        <v>8</v>
      </c>
      <c r="G493" s="18" t="s">
        <v>366</v>
      </c>
      <c r="H493" s="18" t="s">
        <v>20</v>
      </c>
      <c r="I493" s="39">
        <v>5000000</v>
      </c>
      <c r="J493" s="39">
        <v>5000000</v>
      </c>
      <c r="K493" s="14" t="s">
        <v>46</v>
      </c>
      <c r="L493" s="19" t="s">
        <v>19</v>
      </c>
      <c r="M493" s="14" t="s">
        <v>17</v>
      </c>
      <c r="N493" s="14" t="s">
        <v>18</v>
      </c>
      <c r="O493" s="15" t="s">
        <v>50</v>
      </c>
      <c r="P493" s="16" t="s">
        <v>283</v>
      </c>
      <c r="Q493" s="17" t="s">
        <v>51</v>
      </c>
    </row>
    <row r="494" spans="1:17" ht="45" x14ac:dyDescent="0.25">
      <c r="A494" s="14">
        <v>487</v>
      </c>
      <c r="B494" s="14">
        <v>80111600</v>
      </c>
      <c r="C494" s="25" t="s">
        <v>571</v>
      </c>
      <c r="D494" s="14" t="s">
        <v>500</v>
      </c>
      <c r="E494" s="14" t="s">
        <v>500</v>
      </c>
      <c r="F494" s="22">
        <v>8</v>
      </c>
      <c r="G494" s="18" t="s">
        <v>47</v>
      </c>
      <c r="H494" s="18" t="s">
        <v>20</v>
      </c>
      <c r="I494" s="39">
        <v>95200000</v>
      </c>
      <c r="J494" s="39">
        <v>95200000</v>
      </c>
      <c r="K494" s="14" t="s">
        <v>46</v>
      </c>
      <c r="L494" s="19" t="s">
        <v>19</v>
      </c>
      <c r="M494" s="14" t="s">
        <v>17</v>
      </c>
      <c r="N494" s="14" t="s">
        <v>18</v>
      </c>
      <c r="O494" s="15" t="s">
        <v>50</v>
      </c>
      <c r="P494" s="16" t="s">
        <v>283</v>
      </c>
      <c r="Q494" s="17" t="s">
        <v>51</v>
      </c>
    </row>
    <row r="495" spans="1:17" ht="45" x14ac:dyDescent="0.25">
      <c r="A495" s="38">
        <v>488</v>
      </c>
      <c r="B495" s="14">
        <v>80111600</v>
      </c>
      <c r="C495" s="25" t="s">
        <v>572</v>
      </c>
      <c r="D495" s="14" t="s">
        <v>500</v>
      </c>
      <c r="E495" s="14" t="s">
        <v>500</v>
      </c>
      <c r="F495" s="22">
        <v>8</v>
      </c>
      <c r="G495" s="18" t="s">
        <v>47</v>
      </c>
      <c r="H495" s="18" t="s">
        <v>20</v>
      </c>
      <c r="I495" s="39">
        <v>103428568</v>
      </c>
      <c r="J495" s="39">
        <v>103428568</v>
      </c>
      <c r="K495" s="14" t="s">
        <v>46</v>
      </c>
      <c r="L495" s="19" t="s">
        <v>19</v>
      </c>
      <c r="M495" s="14" t="s">
        <v>17</v>
      </c>
      <c r="N495" s="14" t="s">
        <v>18</v>
      </c>
      <c r="O495" s="15" t="s">
        <v>50</v>
      </c>
      <c r="P495" s="16" t="s">
        <v>283</v>
      </c>
      <c r="Q495" s="17" t="s">
        <v>51</v>
      </c>
    </row>
    <row r="496" spans="1:17" ht="45" x14ac:dyDescent="0.25">
      <c r="A496" s="14">
        <v>489</v>
      </c>
      <c r="B496" s="14">
        <v>80101500</v>
      </c>
      <c r="C496" s="25" t="s">
        <v>573</v>
      </c>
      <c r="D496" s="14" t="s">
        <v>500</v>
      </c>
      <c r="E496" s="14" t="s">
        <v>500</v>
      </c>
      <c r="F496" s="22">
        <v>8</v>
      </c>
      <c r="G496" s="18" t="s">
        <v>47</v>
      </c>
      <c r="H496" s="18" t="s">
        <v>20</v>
      </c>
      <c r="I496" s="39">
        <v>280000000</v>
      </c>
      <c r="J496" s="39">
        <v>280000000</v>
      </c>
      <c r="K496" s="14" t="s">
        <v>46</v>
      </c>
      <c r="L496" s="19" t="s">
        <v>19</v>
      </c>
      <c r="M496" s="14" t="s">
        <v>17</v>
      </c>
      <c r="N496" s="14" t="s">
        <v>18</v>
      </c>
      <c r="O496" s="15" t="s">
        <v>50</v>
      </c>
      <c r="P496" s="16" t="s">
        <v>283</v>
      </c>
      <c r="Q496" s="17" t="s">
        <v>51</v>
      </c>
    </row>
    <row r="497" spans="1:17" ht="75" x14ac:dyDescent="0.25">
      <c r="A497" s="14">
        <v>490</v>
      </c>
      <c r="B497" s="14">
        <v>80111600</v>
      </c>
      <c r="C497" s="25" t="s">
        <v>574</v>
      </c>
      <c r="D497" s="14" t="s">
        <v>500</v>
      </c>
      <c r="E497" s="14" t="s">
        <v>500</v>
      </c>
      <c r="F497" s="22">
        <v>8</v>
      </c>
      <c r="G497" s="18" t="s">
        <v>47</v>
      </c>
      <c r="H497" s="18" t="s">
        <v>20</v>
      </c>
      <c r="I497" s="39">
        <v>69062888</v>
      </c>
      <c r="J497" s="39">
        <v>69062888</v>
      </c>
      <c r="K497" s="14" t="s">
        <v>46</v>
      </c>
      <c r="L497" s="19" t="s">
        <v>19</v>
      </c>
      <c r="M497" s="14" t="s">
        <v>17</v>
      </c>
      <c r="N497" s="14" t="s">
        <v>18</v>
      </c>
      <c r="O497" s="15" t="s">
        <v>50</v>
      </c>
      <c r="P497" s="16" t="s">
        <v>283</v>
      </c>
      <c r="Q497" s="17" t="s">
        <v>51</v>
      </c>
    </row>
    <row r="498" spans="1:17" ht="60" x14ac:dyDescent="0.25">
      <c r="A498" s="38">
        <v>491</v>
      </c>
      <c r="B498" s="14">
        <v>80111600</v>
      </c>
      <c r="C498" s="25" t="s">
        <v>575</v>
      </c>
      <c r="D498" s="14" t="s">
        <v>500</v>
      </c>
      <c r="E498" s="14" t="s">
        <v>500</v>
      </c>
      <c r="F498" s="22">
        <v>8</v>
      </c>
      <c r="G498" s="18" t="s">
        <v>47</v>
      </c>
      <c r="H498" s="18" t="s">
        <v>20</v>
      </c>
      <c r="I498" s="39">
        <v>103428568</v>
      </c>
      <c r="J498" s="39">
        <v>103428568</v>
      </c>
      <c r="K498" s="14" t="s">
        <v>46</v>
      </c>
      <c r="L498" s="19" t="s">
        <v>19</v>
      </c>
      <c r="M498" s="14" t="s">
        <v>17</v>
      </c>
      <c r="N498" s="14" t="s">
        <v>18</v>
      </c>
      <c r="O498" s="15" t="s">
        <v>50</v>
      </c>
      <c r="P498" s="16" t="s">
        <v>283</v>
      </c>
      <c r="Q498" s="17" t="s">
        <v>51</v>
      </c>
    </row>
    <row r="499" spans="1:17" ht="45" x14ac:dyDescent="0.25">
      <c r="A499" s="14">
        <v>492</v>
      </c>
      <c r="B499" s="14">
        <v>80111600</v>
      </c>
      <c r="C499" s="25" t="s">
        <v>576</v>
      </c>
      <c r="D499" s="14" t="s">
        <v>500</v>
      </c>
      <c r="E499" s="14" t="s">
        <v>500</v>
      </c>
      <c r="F499" s="22">
        <v>8</v>
      </c>
      <c r="G499" s="18" t="s">
        <v>47</v>
      </c>
      <c r="H499" s="18" t="s">
        <v>20</v>
      </c>
      <c r="I499" s="39">
        <v>55084208</v>
      </c>
      <c r="J499" s="39">
        <v>55084208</v>
      </c>
      <c r="K499" s="14" t="s">
        <v>46</v>
      </c>
      <c r="L499" s="19" t="s">
        <v>19</v>
      </c>
      <c r="M499" s="14" t="s">
        <v>17</v>
      </c>
      <c r="N499" s="14" t="s">
        <v>18</v>
      </c>
      <c r="O499" s="15" t="s">
        <v>50</v>
      </c>
      <c r="P499" s="16" t="s">
        <v>283</v>
      </c>
      <c r="Q499" s="17" t="s">
        <v>51</v>
      </c>
    </row>
    <row r="500" spans="1:17" ht="45" x14ac:dyDescent="0.25">
      <c r="A500" s="14">
        <v>493</v>
      </c>
      <c r="B500" s="14">
        <v>80111600</v>
      </c>
      <c r="C500" s="25" t="s">
        <v>577</v>
      </c>
      <c r="D500" s="14" t="s">
        <v>500</v>
      </c>
      <c r="E500" s="14" t="s">
        <v>500</v>
      </c>
      <c r="F500" s="22">
        <v>8</v>
      </c>
      <c r="G500" s="18" t="s">
        <v>47</v>
      </c>
      <c r="H500" s="18" t="s">
        <v>20</v>
      </c>
      <c r="I500" s="39">
        <v>41544000</v>
      </c>
      <c r="J500" s="39">
        <v>41544000</v>
      </c>
      <c r="K500" s="14" t="s">
        <v>46</v>
      </c>
      <c r="L500" s="19" t="s">
        <v>19</v>
      </c>
      <c r="M500" s="14" t="s">
        <v>17</v>
      </c>
      <c r="N500" s="14" t="s">
        <v>18</v>
      </c>
      <c r="O500" s="15" t="s">
        <v>50</v>
      </c>
      <c r="P500" s="16" t="s">
        <v>283</v>
      </c>
      <c r="Q500" s="17" t="s">
        <v>51</v>
      </c>
    </row>
    <row r="501" spans="1:17" ht="45" x14ac:dyDescent="0.25">
      <c r="A501" s="38">
        <v>494</v>
      </c>
      <c r="B501" s="14">
        <v>80111600</v>
      </c>
      <c r="C501" s="25" t="s">
        <v>578</v>
      </c>
      <c r="D501" s="14" t="s">
        <v>500</v>
      </c>
      <c r="E501" s="14" t="s">
        <v>500</v>
      </c>
      <c r="F501" s="22">
        <v>8</v>
      </c>
      <c r="G501" s="18" t="s">
        <v>47</v>
      </c>
      <c r="H501" s="18" t="s">
        <v>20</v>
      </c>
      <c r="I501" s="39">
        <v>103428568</v>
      </c>
      <c r="J501" s="39">
        <v>103428568</v>
      </c>
      <c r="K501" s="14" t="s">
        <v>46</v>
      </c>
      <c r="L501" s="19" t="s">
        <v>19</v>
      </c>
      <c r="M501" s="14" t="s">
        <v>17</v>
      </c>
      <c r="N501" s="14" t="s">
        <v>18</v>
      </c>
      <c r="O501" s="15" t="s">
        <v>50</v>
      </c>
      <c r="P501" s="16" t="s">
        <v>283</v>
      </c>
      <c r="Q501" s="17" t="s">
        <v>51</v>
      </c>
    </row>
    <row r="502" spans="1:17" ht="75" x14ac:dyDescent="0.25">
      <c r="A502" s="14">
        <v>495</v>
      </c>
      <c r="B502" s="14">
        <v>93142104</v>
      </c>
      <c r="C502" s="25" t="s">
        <v>579</v>
      </c>
      <c r="D502" s="14" t="s">
        <v>329</v>
      </c>
      <c r="E502" s="14" t="s">
        <v>329</v>
      </c>
      <c r="F502" s="22">
        <v>32</v>
      </c>
      <c r="G502" s="18" t="s">
        <v>47</v>
      </c>
      <c r="H502" s="18" t="s">
        <v>20</v>
      </c>
      <c r="I502" s="39">
        <v>0</v>
      </c>
      <c r="J502" s="39">
        <v>0</v>
      </c>
      <c r="K502" s="14" t="s">
        <v>46</v>
      </c>
      <c r="L502" s="19" t="s">
        <v>19</v>
      </c>
      <c r="M502" s="14" t="s">
        <v>17</v>
      </c>
      <c r="N502" s="14" t="s">
        <v>18</v>
      </c>
      <c r="O502" s="15" t="s">
        <v>50</v>
      </c>
      <c r="P502" s="16" t="s">
        <v>283</v>
      </c>
      <c r="Q502" s="17" t="s">
        <v>51</v>
      </c>
    </row>
    <row r="503" spans="1:17" ht="45" x14ac:dyDescent="0.25">
      <c r="A503" s="14">
        <v>496</v>
      </c>
      <c r="B503" s="14">
        <v>80111600</v>
      </c>
      <c r="C503" s="25" t="s">
        <v>580</v>
      </c>
      <c r="D503" s="14" t="s">
        <v>329</v>
      </c>
      <c r="E503" s="14" t="s">
        <v>329</v>
      </c>
      <c r="F503" s="22">
        <v>8</v>
      </c>
      <c r="G503" s="18" t="s">
        <v>47</v>
      </c>
      <c r="H503" s="18" t="s">
        <v>43</v>
      </c>
      <c r="I503" s="39">
        <v>97876288</v>
      </c>
      <c r="J503" s="39">
        <v>97876288</v>
      </c>
      <c r="K503" s="14" t="s">
        <v>46</v>
      </c>
      <c r="L503" s="19" t="s">
        <v>19</v>
      </c>
      <c r="M503" s="14" t="s">
        <v>17</v>
      </c>
      <c r="N503" s="14" t="s">
        <v>18</v>
      </c>
      <c r="O503" s="15" t="s">
        <v>50</v>
      </c>
      <c r="P503" s="16" t="s">
        <v>283</v>
      </c>
      <c r="Q503" s="17" t="s">
        <v>51</v>
      </c>
    </row>
    <row r="504" spans="1:17" ht="45" x14ac:dyDescent="0.25">
      <c r="A504" s="38">
        <v>497</v>
      </c>
      <c r="B504" s="14">
        <v>80111600</v>
      </c>
      <c r="C504" s="25" t="s">
        <v>581</v>
      </c>
      <c r="D504" s="14" t="s">
        <v>329</v>
      </c>
      <c r="E504" s="14" t="s">
        <v>329</v>
      </c>
      <c r="F504" s="22">
        <v>8</v>
      </c>
      <c r="G504" s="18" t="s">
        <v>47</v>
      </c>
      <c r="H504" s="18" t="s">
        <v>43</v>
      </c>
      <c r="I504" s="39">
        <v>104720000</v>
      </c>
      <c r="J504" s="39">
        <v>104720000</v>
      </c>
      <c r="K504" s="14" t="s">
        <v>46</v>
      </c>
      <c r="L504" s="19" t="s">
        <v>19</v>
      </c>
      <c r="M504" s="14" t="s">
        <v>17</v>
      </c>
      <c r="N504" s="14" t="s">
        <v>18</v>
      </c>
      <c r="O504" s="15" t="s">
        <v>50</v>
      </c>
      <c r="P504" s="16" t="s">
        <v>283</v>
      </c>
      <c r="Q504" s="17" t="s">
        <v>51</v>
      </c>
    </row>
    <row r="505" spans="1:17" ht="45" x14ac:dyDescent="0.25">
      <c r="A505" s="14">
        <v>498</v>
      </c>
      <c r="B505" s="14">
        <v>80111600</v>
      </c>
      <c r="C505" s="25" t="s">
        <v>582</v>
      </c>
      <c r="D505" s="14" t="s">
        <v>329</v>
      </c>
      <c r="E505" s="14" t="s">
        <v>329</v>
      </c>
      <c r="F505" s="22">
        <v>8</v>
      </c>
      <c r="G505" s="18" t="s">
        <v>47</v>
      </c>
      <c r="H505" s="18" t="s">
        <v>43</v>
      </c>
      <c r="I505" s="39">
        <v>76000000</v>
      </c>
      <c r="J505" s="39">
        <v>76000000</v>
      </c>
      <c r="K505" s="14" t="s">
        <v>46</v>
      </c>
      <c r="L505" s="19" t="s">
        <v>19</v>
      </c>
      <c r="M505" s="14" t="s">
        <v>17</v>
      </c>
      <c r="N505" s="14" t="s">
        <v>18</v>
      </c>
      <c r="O505" s="15" t="s">
        <v>50</v>
      </c>
      <c r="P505" s="16" t="s">
        <v>283</v>
      </c>
      <c r="Q505" s="17" t="s">
        <v>51</v>
      </c>
    </row>
    <row r="506" spans="1:17" ht="45" x14ac:dyDescent="0.25">
      <c r="A506" s="14">
        <v>499</v>
      </c>
      <c r="B506" s="14">
        <v>80111600</v>
      </c>
      <c r="C506" s="25" t="s">
        <v>583</v>
      </c>
      <c r="D506" s="14" t="s">
        <v>329</v>
      </c>
      <c r="E506" s="14" t="s">
        <v>329</v>
      </c>
      <c r="F506" s="22">
        <v>8</v>
      </c>
      <c r="G506" s="18" t="s">
        <v>47</v>
      </c>
      <c r="H506" s="18" t="s">
        <v>43</v>
      </c>
      <c r="I506" s="39">
        <v>33708176</v>
      </c>
      <c r="J506" s="39">
        <v>33708176</v>
      </c>
      <c r="K506" s="14" t="s">
        <v>46</v>
      </c>
      <c r="L506" s="19" t="s">
        <v>19</v>
      </c>
      <c r="M506" s="14" t="s">
        <v>17</v>
      </c>
      <c r="N506" s="14" t="s">
        <v>18</v>
      </c>
      <c r="O506" s="15" t="s">
        <v>50</v>
      </c>
      <c r="P506" s="16" t="s">
        <v>283</v>
      </c>
      <c r="Q506" s="17" t="s">
        <v>51</v>
      </c>
    </row>
    <row r="507" spans="1:17" ht="45" x14ac:dyDescent="0.25">
      <c r="A507" s="38">
        <v>500</v>
      </c>
      <c r="B507" s="14">
        <v>80111600</v>
      </c>
      <c r="C507" s="25" t="s">
        <v>584</v>
      </c>
      <c r="D507" s="14" t="s">
        <v>329</v>
      </c>
      <c r="E507" s="14" t="s">
        <v>329</v>
      </c>
      <c r="F507" s="22">
        <v>8</v>
      </c>
      <c r="G507" s="18" t="s">
        <v>47</v>
      </c>
      <c r="H507" s="18" t="s">
        <v>43</v>
      </c>
      <c r="I507" s="39">
        <v>123079992</v>
      </c>
      <c r="J507" s="39">
        <v>123079992</v>
      </c>
      <c r="K507" s="14" t="s">
        <v>46</v>
      </c>
      <c r="L507" s="19" t="s">
        <v>19</v>
      </c>
      <c r="M507" s="14" t="s">
        <v>17</v>
      </c>
      <c r="N507" s="14" t="s">
        <v>18</v>
      </c>
      <c r="O507" s="15" t="s">
        <v>50</v>
      </c>
      <c r="P507" s="16" t="s">
        <v>283</v>
      </c>
      <c r="Q507" s="17" t="s">
        <v>51</v>
      </c>
    </row>
    <row r="508" spans="1:17" ht="45" x14ac:dyDescent="0.25">
      <c r="A508" s="14">
        <v>501</v>
      </c>
      <c r="B508" s="14">
        <v>80111600</v>
      </c>
      <c r="C508" s="25" t="s">
        <v>585</v>
      </c>
      <c r="D508" s="14" t="s">
        <v>329</v>
      </c>
      <c r="E508" s="14" t="s">
        <v>329</v>
      </c>
      <c r="F508" s="22">
        <v>8</v>
      </c>
      <c r="G508" s="18" t="s">
        <v>47</v>
      </c>
      <c r="H508" s="18" t="s">
        <v>43</v>
      </c>
      <c r="I508" s="39">
        <v>69062888</v>
      </c>
      <c r="J508" s="39">
        <v>69062888</v>
      </c>
      <c r="K508" s="14" t="s">
        <v>46</v>
      </c>
      <c r="L508" s="19" t="s">
        <v>19</v>
      </c>
      <c r="M508" s="14" t="s">
        <v>17</v>
      </c>
      <c r="N508" s="14" t="s">
        <v>18</v>
      </c>
      <c r="O508" s="15" t="s">
        <v>50</v>
      </c>
      <c r="P508" s="16" t="s">
        <v>283</v>
      </c>
      <c r="Q508" s="17" t="s">
        <v>51</v>
      </c>
    </row>
    <row r="509" spans="1:17" ht="45" x14ac:dyDescent="0.25">
      <c r="A509" s="14">
        <v>502</v>
      </c>
      <c r="B509" s="14">
        <v>80111600</v>
      </c>
      <c r="C509" s="25" t="s">
        <v>586</v>
      </c>
      <c r="D509" s="14" t="s">
        <v>329</v>
      </c>
      <c r="E509" s="14" t="s">
        <v>329</v>
      </c>
      <c r="F509" s="22">
        <v>8</v>
      </c>
      <c r="G509" s="18" t="s">
        <v>47</v>
      </c>
      <c r="H509" s="18" t="s">
        <v>43</v>
      </c>
      <c r="I509" s="39">
        <v>119103248</v>
      </c>
      <c r="J509" s="39">
        <v>119103248</v>
      </c>
      <c r="K509" s="14" t="s">
        <v>46</v>
      </c>
      <c r="L509" s="19" t="s">
        <v>19</v>
      </c>
      <c r="M509" s="14" t="s">
        <v>17</v>
      </c>
      <c r="N509" s="14" t="s">
        <v>18</v>
      </c>
      <c r="O509" s="15" t="s">
        <v>50</v>
      </c>
      <c r="P509" s="16" t="s">
        <v>283</v>
      </c>
      <c r="Q509" s="17" t="s">
        <v>51</v>
      </c>
    </row>
    <row r="510" spans="1:17" ht="45" x14ac:dyDescent="0.25">
      <c r="A510" s="38">
        <v>503</v>
      </c>
      <c r="B510" s="14">
        <v>80111600</v>
      </c>
      <c r="C510" s="25" t="s">
        <v>587</v>
      </c>
      <c r="D510" s="14" t="s">
        <v>329</v>
      </c>
      <c r="E510" s="14" t="s">
        <v>329</v>
      </c>
      <c r="F510" s="22">
        <v>8</v>
      </c>
      <c r="G510" s="18" t="s">
        <v>47</v>
      </c>
      <c r="H510" s="18" t="s">
        <v>43</v>
      </c>
      <c r="I510" s="39">
        <v>55084208</v>
      </c>
      <c r="J510" s="39">
        <v>55084208</v>
      </c>
      <c r="K510" s="14" t="s">
        <v>46</v>
      </c>
      <c r="L510" s="19" t="s">
        <v>19</v>
      </c>
      <c r="M510" s="14" t="s">
        <v>17</v>
      </c>
      <c r="N510" s="14" t="s">
        <v>18</v>
      </c>
      <c r="O510" s="15" t="s">
        <v>50</v>
      </c>
      <c r="P510" s="16" t="s">
        <v>283</v>
      </c>
      <c r="Q510" s="17" t="s">
        <v>51</v>
      </c>
    </row>
    <row r="511" spans="1:17" ht="45" x14ac:dyDescent="0.25">
      <c r="A511" s="14">
        <v>504</v>
      </c>
      <c r="B511" s="14">
        <v>80111600</v>
      </c>
      <c r="C511" s="25" t="s">
        <v>588</v>
      </c>
      <c r="D511" s="14" t="s">
        <v>329</v>
      </c>
      <c r="E511" s="14" t="s">
        <v>329</v>
      </c>
      <c r="F511" s="22">
        <v>8</v>
      </c>
      <c r="G511" s="18" t="s">
        <v>47</v>
      </c>
      <c r="H511" s="18" t="s">
        <v>43</v>
      </c>
      <c r="I511" s="39">
        <v>108000000</v>
      </c>
      <c r="J511" s="39">
        <v>108000000</v>
      </c>
      <c r="K511" s="14" t="s">
        <v>46</v>
      </c>
      <c r="L511" s="19" t="s">
        <v>19</v>
      </c>
      <c r="M511" s="14" t="s">
        <v>17</v>
      </c>
      <c r="N511" s="14" t="s">
        <v>18</v>
      </c>
      <c r="O511" s="15" t="s">
        <v>50</v>
      </c>
      <c r="P511" s="16" t="s">
        <v>283</v>
      </c>
      <c r="Q511" s="17" t="s">
        <v>51</v>
      </c>
    </row>
    <row r="512" spans="1:17" ht="45" x14ac:dyDescent="0.25">
      <c r="A512" s="14">
        <v>505</v>
      </c>
      <c r="B512" s="14">
        <v>80111600</v>
      </c>
      <c r="C512" s="25" t="s">
        <v>589</v>
      </c>
      <c r="D512" s="14" t="s">
        <v>329</v>
      </c>
      <c r="E512" s="14" t="s">
        <v>329</v>
      </c>
      <c r="F512" s="22">
        <v>8</v>
      </c>
      <c r="G512" s="18" t="s">
        <v>47</v>
      </c>
      <c r="H512" s="18" t="s">
        <v>43</v>
      </c>
      <c r="I512" s="39">
        <v>82248984</v>
      </c>
      <c r="J512" s="39">
        <v>82248984</v>
      </c>
      <c r="K512" s="14" t="s">
        <v>46</v>
      </c>
      <c r="L512" s="19" t="s">
        <v>19</v>
      </c>
      <c r="M512" s="14" t="s">
        <v>17</v>
      </c>
      <c r="N512" s="14" t="s">
        <v>18</v>
      </c>
      <c r="O512" s="15" t="s">
        <v>50</v>
      </c>
      <c r="P512" s="16" t="s">
        <v>283</v>
      </c>
      <c r="Q512" s="17" t="s">
        <v>51</v>
      </c>
    </row>
    <row r="513" spans="1:17" ht="45" x14ac:dyDescent="0.25">
      <c r="A513" s="38">
        <v>506</v>
      </c>
      <c r="B513" s="14">
        <v>80111600</v>
      </c>
      <c r="C513" s="25" t="s">
        <v>590</v>
      </c>
      <c r="D513" s="14" t="s">
        <v>329</v>
      </c>
      <c r="E513" s="14" t="s">
        <v>329</v>
      </c>
      <c r="F513" s="22">
        <v>8</v>
      </c>
      <c r="G513" s="18" t="s">
        <v>47</v>
      </c>
      <c r="H513" s="18" t="s">
        <v>43</v>
      </c>
      <c r="I513" s="39">
        <v>55084208</v>
      </c>
      <c r="J513" s="39">
        <v>55084208</v>
      </c>
      <c r="K513" s="14" t="s">
        <v>46</v>
      </c>
      <c r="L513" s="19" t="s">
        <v>19</v>
      </c>
      <c r="M513" s="14" t="s">
        <v>17</v>
      </c>
      <c r="N513" s="14" t="s">
        <v>18</v>
      </c>
      <c r="O513" s="15" t="s">
        <v>50</v>
      </c>
      <c r="P513" s="16" t="s">
        <v>283</v>
      </c>
      <c r="Q513" s="17" t="s">
        <v>51</v>
      </c>
    </row>
    <row r="514" spans="1:17" ht="45" x14ac:dyDescent="0.25">
      <c r="A514" s="14">
        <v>507</v>
      </c>
      <c r="B514" s="14">
        <v>80111600</v>
      </c>
      <c r="C514" s="25" t="s">
        <v>591</v>
      </c>
      <c r="D514" s="14" t="s">
        <v>329</v>
      </c>
      <c r="E514" s="14" t="s">
        <v>329</v>
      </c>
      <c r="F514" s="22">
        <v>8</v>
      </c>
      <c r="G514" s="18" t="s">
        <v>47</v>
      </c>
      <c r="H514" s="18" t="s">
        <v>43</v>
      </c>
      <c r="I514" s="39">
        <v>40000000</v>
      </c>
      <c r="J514" s="39">
        <v>40000000</v>
      </c>
      <c r="K514" s="14" t="s">
        <v>46</v>
      </c>
      <c r="L514" s="19" t="s">
        <v>19</v>
      </c>
      <c r="M514" s="14" t="s">
        <v>17</v>
      </c>
      <c r="N514" s="14" t="s">
        <v>18</v>
      </c>
      <c r="O514" s="15" t="s">
        <v>50</v>
      </c>
      <c r="P514" s="16" t="s">
        <v>283</v>
      </c>
      <c r="Q514" s="17" t="s">
        <v>51</v>
      </c>
    </row>
    <row r="515" spans="1:17" ht="45" x14ac:dyDescent="0.25">
      <c r="A515" s="14">
        <v>508</v>
      </c>
      <c r="B515" s="14">
        <v>80111600</v>
      </c>
      <c r="C515" s="25" t="s">
        <v>592</v>
      </c>
      <c r="D515" s="14" t="s">
        <v>329</v>
      </c>
      <c r="E515" s="14" t="s">
        <v>329</v>
      </c>
      <c r="F515" s="22">
        <v>8</v>
      </c>
      <c r="G515" s="18" t="s">
        <v>47</v>
      </c>
      <c r="H515" s="18" t="s">
        <v>43</v>
      </c>
      <c r="I515" s="39">
        <v>40000000</v>
      </c>
      <c r="J515" s="39">
        <v>40000000</v>
      </c>
      <c r="K515" s="14" t="s">
        <v>46</v>
      </c>
      <c r="L515" s="19" t="s">
        <v>19</v>
      </c>
      <c r="M515" s="14" t="s">
        <v>17</v>
      </c>
      <c r="N515" s="14" t="s">
        <v>18</v>
      </c>
      <c r="O515" s="15" t="s">
        <v>50</v>
      </c>
      <c r="P515" s="16" t="s">
        <v>283</v>
      </c>
      <c r="Q515" s="17" t="s">
        <v>51</v>
      </c>
    </row>
    <row r="516" spans="1:17" ht="45" x14ac:dyDescent="0.25">
      <c r="A516" s="38">
        <v>509</v>
      </c>
      <c r="B516" s="14">
        <v>80111600</v>
      </c>
      <c r="C516" s="25" t="s">
        <v>593</v>
      </c>
      <c r="D516" s="14" t="s">
        <v>329</v>
      </c>
      <c r="E516" s="14" t="s">
        <v>329</v>
      </c>
      <c r="F516" s="22">
        <v>8</v>
      </c>
      <c r="G516" s="18" t="s">
        <v>47</v>
      </c>
      <c r="H516" s="18" t="s">
        <v>43</v>
      </c>
      <c r="I516" s="39">
        <v>103428568</v>
      </c>
      <c r="J516" s="39">
        <v>103428568</v>
      </c>
      <c r="K516" s="14" t="s">
        <v>46</v>
      </c>
      <c r="L516" s="19" t="s">
        <v>19</v>
      </c>
      <c r="M516" s="14" t="s">
        <v>17</v>
      </c>
      <c r="N516" s="14" t="s">
        <v>18</v>
      </c>
      <c r="O516" s="15" t="s">
        <v>50</v>
      </c>
      <c r="P516" s="16" t="s">
        <v>283</v>
      </c>
      <c r="Q516" s="17" t="s">
        <v>51</v>
      </c>
    </row>
    <row r="517" spans="1:17" ht="45" x14ac:dyDescent="0.25">
      <c r="A517" s="14">
        <v>510</v>
      </c>
      <c r="B517" s="14">
        <v>80111600</v>
      </c>
      <c r="C517" s="25" t="s">
        <v>594</v>
      </c>
      <c r="D517" s="14" t="s">
        <v>329</v>
      </c>
      <c r="E517" s="14" t="s">
        <v>329</v>
      </c>
      <c r="F517" s="22">
        <v>8</v>
      </c>
      <c r="G517" s="18" t="s">
        <v>47</v>
      </c>
      <c r="H517" s="18" t="s">
        <v>43</v>
      </c>
      <c r="I517" s="39">
        <v>42400000</v>
      </c>
      <c r="J517" s="39">
        <v>42400000</v>
      </c>
      <c r="K517" s="14" t="s">
        <v>46</v>
      </c>
      <c r="L517" s="19" t="s">
        <v>19</v>
      </c>
      <c r="M517" s="14" t="s">
        <v>17</v>
      </c>
      <c r="N517" s="14" t="s">
        <v>18</v>
      </c>
      <c r="O517" s="15" t="s">
        <v>50</v>
      </c>
      <c r="P517" s="16" t="s">
        <v>283</v>
      </c>
      <c r="Q517" s="17" t="s">
        <v>51</v>
      </c>
    </row>
    <row r="518" spans="1:17" ht="45" x14ac:dyDescent="0.25">
      <c r="A518" s="14">
        <v>511</v>
      </c>
      <c r="B518" s="14">
        <v>80111600</v>
      </c>
      <c r="C518" s="25" t="s">
        <v>595</v>
      </c>
      <c r="D518" s="14" t="s">
        <v>329</v>
      </c>
      <c r="E518" s="14" t="s">
        <v>329</v>
      </c>
      <c r="F518" s="22">
        <v>8</v>
      </c>
      <c r="G518" s="18" t="s">
        <v>47</v>
      </c>
      <c r="H518" s="18" t="s">
        <v>43</v>
      </c>
      <c r="I518" s="39">
        <v>41641448</v>
      </c>
      <c r="J518" s="39">
        <v>41641448</v>
      </c>
      <c r="K518" s="14" t="s">
        <v>46</v>
      </c>
      <c r="L518" s="19" t="s">
        <v>19</v>
      </c>
      <c r="M518" s="14" t="s">
        <v>17</v>
      </c>
      <c r="N518" s="14" t="s">
        <v>18</v>
      </c>
      <c r="O518" s="15" t="s">
        <v>50</v>
      </c>
      <c r="P518" s="16" t="s">
        <v>283</v>
      </c>
      <c r="Q518" s="17" t="s">
        <v>51</v>
      </c>
    </row>
    <row r="519" spans="1:17" ht="45" x14ac:dyDescent="0.25">
      <c r="A519" s="38">
        <v>512</v>
      </c>
      <c r="B519" s="14">
        <v>80111600</v>
      </c>
      <c r="C519" s="25" t="s">
        <v>596</v>
      </c>
      <c r="D519" s="14" t="s">
        <v>329</v>
      </c>
      <c r="E519" s="14" t="s">
        <v>329</v>
      </c>
      <c r="F519" s="22">
        <v>8</v>
      </c>
      <c r="G519" s="18" t="s">
        <v>47</v>
      </c>
      <c r="H519" s="18" t="s">
        <v>43</v>
      </c>
      <c r="I519" s="39">
        <v>41641448</v>
      </c>
      <c r="J519" s="39">
        <v>41641448</v>
      </c>
      <c r="K519" s="14" t="s">
        <v>46</v>
      </c>
      <c r="L519" s="19" t="s">
        <v>19</v>
      </c>
      <c r="M519" s="14" t="s">
        <v>17</v>
      </c>
      <c r="N519" s="14" t="s">
        <v>18</v>
      </c>
      <c r="O519" s="15" t="s">
        <v>50</v>
      </c>
      <c r="P519" s="16" t="s">
        <v>283</v>
      </c>
      <c r="Q519" s="17" t="s">
        <v>51</v>
      </c>
    </row>
    <row r="520" spans="1:17" ht="45" x14ac:dyDescent="0.25">
      <c r="A520" s="14">
        <v>513</v>
      </c>
      <c r="B520" s="14">
        <v>80111600</v>
      </c>
      <c r="C520" s="25" t="s">
        <v>597</v>
      </c>
      <c r="D520" s="14" t="s">
        <v>329</v>
      </c>
      <c r="E520" s="14" t="s">
        <v>329</v>
      </c>
      <c r="F520" s="22">
        <v>8</v>
      </c>
      <c r="G520" s="18" t="s">
        <v>47</v>
      </c>
      <c r="H520" s="18" t="s">
        <v>43</v>
      </c>
      <c r="I520" s="39">
        <v>97876288</v>
      </c>
      <c r="J520" s="39">
        <v>97876288</v>
      </c>
      <c r="K520" s="14" t="s">
        <v>46</v>
      </c>
      <c r="L520" s="19" t="s">
        <v>19</v>
      </c>
      <c r="M520" s="14" t="s">
        <v>17</v>
      </c>
      <c r="N520" s="14" t="s">
        <v>18</v>
      </c>
      <c r="O520" s="15" t="s">
        <v>50</v>
      </c>
      <c r="P520" s="16" t="s">
        <v>283</v>
      </c>
      <c r="Q520" s="17" t="s">
        <v>51</v>
      </c>
    </row>
    <row r="521" spans="1:17" ht="45" x14ac:dyDescent="0.25">
      <c r="A521" s="14">
        <v>514</v>
      </c>
      <c r="B521" s="14">
        <v>80111600</v>
      </c>
      <c r="C521" s="25" t="s">
        <v>598</v>
      </c>
      <c r="D521" s="14" t="s">
        <v>329</v>
      </c>
      <c r="E521" s="14" t="s">
        <v>329</v>
      </c>
      <c r="F521" s="22">
        <v>8</v>
      </c>
      <c r="G521" s="18" t="s">
        <v>47</v>
      </c>
      <c r="H521" s="18" t="s">
        <v>43</v>
      </c>
      <c r="I521" s="39">
        <v>97876288</v>
      </c>
      <c r="J521" s="39">
        <v>97876288</v>
      </c>
      <c r="K521" s="14" t="s">
        <v>46</v>
      </c>
      <c r="L521" s="19" t="s">
        <v>19</v>
      </c>
      <c r="M521" s="14" t="s">
        <v>17</v>
      </c>
      <c r="N521" s="14" t="s">
        <v>18</v>
      </c>
      <c r="O521" s="15" t="s">
        <v>50</v>
      </c>
      <c r="P521" s="16" t="s">
        <v>283</v>
      </c>
      <c r="Q521" s="17" t="s">
        <v>51</v>
      </c>
    </row>
    <row r="522" spans="1:17" ht="45" x14ac:dyDescent="0.25">
      <c r="A522" s="38">
        <v>515</v>
      </c>
      <c r="B522" s="14">
        <v>80111600</v>
      </c>
      <c r="C522" s="25" t="s">
        <v>599</v>
      </c>
      <c r="D522" s="14" t="s">
        <v>329</v>
      </c>
      <c r="E522" s="14" t="s">
        <v>329</v>
      </c>
      <c r="F522" s="22">
        <v>8</v>
      </c>
      <c r="G522" s="18" t="s">
        <v>47</v>
      </c>
      <c r="H522" s="18" t="s">
        <v>43</v>
      </c>
      <c r="I522" s="39">
        <v>97876288</v>
      </c>
      <c r="J522" s="39">
        <v>97876288</v>
      </c>
      <c r="K522" s="14" t="s">
        <v>46</v>
      </c>
      <c r="L522" s="19" t="s">
        <v>19</v>
      </c>
      <c r="M522" s="14" t="s">
        <v>17</v>
      </c>
      <c r="N522" s="14" t="s">
        <v>18</v>
      </c>
      <c r="O522" s="15" t="s">
        <v>50</v>
      </c>
      <c r="P522" s="16" t="s">
        <v>283</v>
      </c>
      <c r="Q522" s="17" t="s">
        <v>51</v>
      </c>
    </row>
    <row r="523" spans="1:17" ht="45" x14ac:dyDescent="0.25">
      <c r="A523" s="14">
        <v>516</v>
      </c>
      <c r="B523" s="14">
        <v>80111600</v>
      </c>
      <c r="C523" s="25" t="s">
        <v>600</v>
      </c>
      <c r="D523" s="14" t="s">
        <v>329</v>
      </c>
      <c r="E523" s="14" t="s">
        <v>329</v>
      </c>
      <c r="F523" s="22">
        <v>8</v>
      </c>
      <c r="G523" s="18" t="s">
        <v>47</v>
      </c>
      <c r="H523" s="18" t="s">
        <v>43</v>
      </c>
      <c r="I523" s="39">
        <v>97876288</v>
      </c>
      <c r="J523" s="39">
        <v>97876288</v>
      </c>
      <c r="K523" s="14" t="s">
        <v>46</v>
      </c>
      <c r="L523" s="19" t="s">
        <v>19</v>
      </c>
      <c r="M523" s="14" t="s">
        <v>17</v>
      </c>
      <c r="N523" s="14" t="s">
        <v>18</v>
      </c>
      <c r="O523" s="15" t="s">
        <v>50</v>
      </c>
      <c r="P523" s="16" t="s">
        <v>283</v>
      </c>
      <c r="Q523" s="17" t="s">
        <v>51</v>
      </c>
    </row>
    <row r="524" spans="1:17" ht="45" x14ac:dyDescent="0.25">
      <c r="A524" s="14">
        <v>517</v>
      </c>
      <c r="B524" s="14">
        <v>80111600</v>
      </c>
      <c r="C524" s="25" t="s">
        <v>601</v>
      </c>
      <c r="D524" s="14" t="s">
        <v>329</v>
      </c>
      <c r="E524" s="14" t="s">
        <v>329</v>
      </c>
      <c r="F524" s="22">
        <v>8</v>
      </c>
      <c r="G524" s="18" t="s">
        <v>47</v>
      </c>
      <c r="H524" s="18" t="s">
        <v>43</v>
      </c>
      <c r="I524" s="39">
        <v>97876288</v>
      </c>
      <c r="J524" s="39">
        <v>97876288</v>
      </c>
      <c r="K524" s="14" t="s">
        <v>46</v>
      </c>
      <c r="L524" s="19" t="s">
        <v>19</v>
      </c>
      <c r="M524" s="14" t="s">
        <v>17</v>
      </c>
      <c r="N524" s="14" t="s">
        <v>18</v>
      </c>
      <c r="O524" s="15" t="s">
        <v>50</v>
      </c>
      <c r="P524" s="16" t="s">
        <v>283</v>
      </c>
      <c r="Q524" s="17" t="s">
        <v>51</v>
      </c>
    </row>
    <row r="525" spans="1:17" ht="45" x14ac:dyDescent="0.25">
      <c r="A525" s="38">
        <v>518</v>
      </c>
      <c r="B525" s="14">
        <v>80111600</v>
      </c>
      <c r="C525" s="25" t="s">
        <v>602</v>
      </c>
      <c r="D525" s="14" t="s">
        <v>329</v>
      </c>
      <c r="E525" s="14" t="s">
        <v>329</v>
      </c>
      <c r="F525" s="22">
        <v>8</v>
      </c>
      <c r="G525" s="18" t="s">
        <v>47</v>
      </c>
      <c r="H525" s="18" t="s">
        <v>43</v>
      </c>
      <c r="I525" s="39">
        <v>103428568</v>
      </c>
      <c r="J525" s="39">
        <v>103428568</v>
      </c>
      <c r="K525" s="14" t="s">
        <v>46</v>
      </c>
      <c r="L525" s="19" t="s">
        <v>19</v>
      </c>
      <c r="M525" s="14" t="s">
        <v>17</v>
      </c>
      <c r="N525" s="14" t="s">
        <v>18</v>
      </c>
      <c r="O525" s="15" t="s">
        <v>50</v>
      </c>
      <c r="P525" s="16" t="s">
        <v>283</v>
      </c>
      <c r="Q525" s="17" t="s">
        <v>51</v>
      </c>
    </row>
    <row r="526" spans="1:17" ht="45" x14ac:dyDescent="0.25">
      <c r="A526" s="14">
        <v>519</v>
      </c>
      <c r="B526" s="14">
        <v>80111600</v>
      </c>
      <c r="C526" s="25" t="s">
        <v>603</v>
      </c>
      <c r="D526" s="14" t="s">
        <v>329</v>
      </c>
      <c r="E526" s="14" t="s">
        <v>329</v>
      </c>
      <c r="F526" s="22">
        <v>8</v>
      </c>
      <c r="G526" s="18" t="s">
        <v>47</v>
      </c>
      <c r="H526" s="18" t="s">
        <v>43</v>
      </c>
      <c r="I526" s="39">
        <v>40000000</v>
      </c>
      <c r="J526" s="39">
        <v>40000000</v>
      </c>
      <c r="K526" s="14" t="s">
        <v>46</v>
      </c>
      <c r="L526" s="19" t="s">
        <v>19</v>
      </c>
      <c r="M526" s="14" t="s">
        <v>17</v>
      </c>
      <c r="N526" s="14" t="s">
        <v>18</v>
      </c>
      <c r="O526" s="15" t="s">
        <v>50</v>
      </c>
      <c r="P526" s="16" t="s">
        <v>283</v>
      </c>
      <c r="Q526" s="17" t="s">
        <v>51</v>
      </c>
    </row>
    <row r="527" spans="1:17" ht="45" x14ac:dyDescent="0.25">
      <c r="A527" s="14">
        <v>520</v>
      </c>
      <c r="B527" s="14">
        <v>80111600</v>
      </c>
      <c r="C527" s="25" t="s">
        <v>604</v>
      </c>
      <c r="D527" s="14" t="s">
        <v>329</v>
      </c>
      <c r="E527" s="14" t="s">
        <v>329</v>
      </c>
      <c r="F527" s="22">
        <v>8</v>
      </c>
      <c r="G527" s="18" t="s">
        <v>47</v>
      </c>
      <c r="H527" s="18" t="s">
        <v>43</v>
      </c>
      <c r="I527" s="39">
        <v>97876288</v>
      </c>
      <c r="J527" s="39">
        <v>97876288</v>
      </c>
      <c r="K527" s="14" t="s">
        <v>46</v>
      </c>
      <c r="L527" s="19" t="s">
        <v>19</v>
      </c>
      <c r="M527" s="14" t="s">
        <v>17</v>
      </c>
      <c r="N527" s="14" t="s">
        <v>18</v>
      </c>
      <c r="O527" s="15" t="s">
        <v>50</v>
      </c>
      <c r="P527" s="16" t="s">
        <v>283</v>
      </c>
      <c r="Q527" s="17" t="s">
        <v>51</v>
      </c>
    </row>
    <row r="528" spans="1:17" ht="60" x14ac:dyDescent="0.25">
      <c r="A528" s="38">
        <v>521</v>
      </c>
      <c r="B528" s="14">
        <v>80111600</v>
      </c>
      <c r="C528" s="25" t="s">
        <v>605</v>
      </c>
      <c r="D528" s="14" t="s">
        <v>329</v>
      </c>
      <c r="E528" s="14" t="s">
        <v>329</v>
      </c>
      <c r="F528" s="22">
        <v>8</v>
      </c>
      <c r="G528" s="18" t="s">
        <v>47</v>
      </c>
      <c r="H528" s="18" t="s">
        <v>20</v>
      </c>
      <c r="I528" s="39">
        <v>141732864</v>
      </c>
      <c r="J528" s="39">
        <v>141732864</v>
      </c>
      <c r="K528" s="14" t="s">
        <v>46</v>
      </c>
      <c r="L528" s="19" t="s">
        <v>19</v>
      </c>
      <c r="M528" s="14" t="s">
        <v>17</v>
      </c>
      <c r="N528" s="14" t="s">
        <v>18</v>
      </c>
      <c r="O528" s="15" t="s">
        <v>50</v>
      </c>
      <c r="P528" s="16" t="s">
        <v>283</v>
      </c>
      <c r="Q528" s="17" t="s">
        <v>51</v>
      </c>
    </row>
    <row r="529" spans="1:17" ht="60" x14ac:dyDescent="0.25">
      <c r="A529" s="14">
        <v>522</v>
      </c>
      <c r="B529" s="14">
        <v>80111600</v>
      </c>
      <c r="C529" s="25" t="s">
        <v>606</v>
      </c>
      <c r="D529" s="14" t="s">
        <v>329</v>
      </c>
      <c r="E529" s="14" t="s">
        <v>329</v>
      </c>
      <c r="F529" s="22">
        <v>8</v>
      </c>
      <c r="G529" s="18" t="s">
        <v>47</v>
      </c>
      <c r="H529" s="18" t="s">
        <v>20</v>
      </c>
      <c r="I529" s="39">
        <v>141732864</v>
      </c>
      <c r="J529" s="39">
        <v>141732864</v>
      </c>
      <c r="K529" s="14" t="s">
        <v>46</v>
      </c>
      <c r="L529" s="19" t="s">
        <v>19</v>
      </c>
      <c r="M529" s="14" t="s">
        <v>17</v>
      </c>
      <c r="N529" s="14" t="s">
        <v>18</v>
      </c>
      <c r="O529" s="15" t="s">
        <v>50</v>
      </c>
      <c r="P529" s="16" t="s">
        <v>283</v>
      </c>
      <c r="Q529" s="17" t="s">
        <v>51</v>
      </c>
    </row>
    <row r="530" spans="1:17" ht="60" x14ac:dyDescent="0.25">
      <c r="A530" s="14">
        <v>523</v>
      </c>
      <c r="B530" s="14">
        <v>80111600</v>
      </c>
      <c r="C530" s="25" t="s">
        <v>607</v>
      </c>
      <c r="D530" s="14" t="s">
        <v>329</v>
      </c>
      <c r="E530" s="14" t="s">
        <v>329</v>
      </c>
      <c r="F530" s="22">
        <v>8</v>
      </c>
      <c r="G530" s="18" t="s">
        <v>47</v>
      </c>
      <c r="H530" s="18" t="s">
        <v>20</v>
      </c>
      <c r="I530" s="39">
        <v>82248984</v>
      </c>
      <c r="J530" s="39">
        <v>82248984</v>
      </c>
      <c r="K530" s="14" t="s">
        <v>46</v>
      </c>
      <c r="L530" s="19" t="s">
        <v>19</v>
      </c>
      <c r="M530" s="14" t="s">
        <v>17</v>
      </c>
      <c r="N530" s="14" t="s">
        <v>18</v>
      </c>
      <c r="O530" s="15" t="s">
        <v>50</v>
      </c>
      <c r="P530" s="16" t="s">
        <v>283</v>
      </c>
      <c r="Q530" s="17" t="s">
        <v>51</v>
      </c>
    </row>
    <row r="531" spans="1:17" ht="45" x14ac:dyDescent="0.25">
      <c r="A531" s="38">
        <v>524</v>
      </c>
      <c r="B531" s="14">
        <v>80111600</v>
      </c>
      <c r="C531" s="25" t="s">
        <v>608</v>
      </c>
      <c r="D531" s="14" t="s">
        <v>329</v>
      </c>
      <c r="E531" s="14" t="s">
        <v>329</v>
      </c>
      <c r="F531" s="22">
        <v>8</v>
      </c>
      <c r="G531" s="18" t="s">
        <v>47</v>
      </c>
      <c r="H531" s="18" t="s">
        <v>20</v>
      </c>
      <c r="I531" s="39">
        <v>82248984</v>
      </c>
      <c r="J531" s="39">
        <v>82248984</v>
      </c>
      <c r="K531" s="14" t="s">
        <v>46</v>
      </c>
      <c r="L531" s="19" t="s">
        <v>19</v>
      </c>
      <c r="M531" s="14" t="s">
        <v>17</v>
      </c>
      <c r="N531" s="14" t="s">
        <v>18</v>
      </c>
      <c r="O531" s="15" t="s">
        <v>50</v>
      </c>
      <c r="P531" s="16" t="s">
        <v>283</v>
      </c>
      <c r="Q531" s="17" t="s">
        <v>51</v>
      </c>
    </row>
    <row r="532" spans="1:17" ht="60" x14ac:dyDescent="0.25">
      <c r="A532" s="14">
        <v>525</v>
      </c>
      <c r="B532" s="14">
        <v>80111600</v>
      </c>
      <c r="C532" s="25" t="s">
        <v>609</v>
      </c>
      <c r="D532" s="14" t="s">
        <v>329</v>
      </c>
      <c r="E532" s="14" t="s">
        <v>329</v>
      </c>
      <c r="F532" s="22">
        <v>8</v>
      </c>
      <c r="G532" s="18" t="s">
        <v>47</v>
      </c>
      <c r="H532" s="18" t="s">
        <v>20</v>
      </c>
      <c r="I532" s="39">
        <v>69062888</v>
      </c>
      <c r="J532" s="39">
        <v>69062888</v>
      </c>
      <c r="K532" s="14" t="s">
        <v>46</v>
      </c>
      <c r="L532" s="19" t="s">
        <v>19</v>
      </c>
      <c r="M532" s="14" t="s">
        <v>17</v>
      </c>
      <c r="N532" s="14" t="s">
        <v>18</v>
      </c>
      <c r="O532" s="15" t="s">
        <v>50</v>
      </c>
      <c r="P532" s="16" t="s">
        <v>283</v>
      </c>
      <c r="Q532" s="17" t="s">
        <v>51</v>
      </c>
    </row>
    <row r="533" spans="1:17" ht="60" x14ac:dyDescent="0.25">
      <c r="A533" s="14">
        <v>526</v>
      </c>
      <c r="B533" s="14">
        <v>80111600</v>
      </c>
      <c r="C533" s="25" t="s">
        <v>610</v>
      </c>
      <c r="D533" s="14" t="s">
        <v>329</v>
      </c>
      <c r="E533" s="14" t="s">
        <v>329</v>
      </c>
      <c r="F533" s="22">
        <v>8</v>
      </c>
      <c r="G533" s="18" t="s">
        <v>47</v>
      </c>
      <c r="H533" s="18" t="s">
        <v>20</v>
      </c>
      <c r="I533" s="39">
        <v>69062888</v>
      </c>
      <c r="J533" s="39">
        <v>69062888</v>
      </c>
      <c r="K533" s="14" t="s">
        <v>46</v>
      </c>
      <c r="L533" s="19" t="s">
        <v>19</v>
      </c>
      <c r="M533" s="14" t="s">
        <v>17</v>
      </c>
      <c r="N533" s="14" t="s">
        <v>18</v>
      </c>
      <c r="O533" s="15" t="s">
        <v>50</v>
      </c>
      <c r="P533" s="16" t="s">
        <v>283</v>
      </c>
      <c r="Q533" s="17" t="s">
        <v>51</v>
      </c>
    </row>
    <row r="534" spans="1:17" ht="45" x14ac:dyDescent="0.25">
      <c r="A534" s="38">
        <v>527</v>
      </c>
      <c r="B534" s="14">
        <v>80111600</v>
      </c>
      <c r="C534" s="25" t="s">
        <v>611</v>
      </c>
      <c r="D534" s="14" t="s">
        <v>329</v>
      </c>
      <c r="E534" s="14" t="s">
        <v>329</v>
      </c>
      <c r="F534" s="22">
        <v>8</v>
      </c>
      <c r="G534" s="18" t="s">
        <v>47</v>
      </c>
      <c r="H534" s="18" t="s">
        <v>20</v>
      </c>
      <c r="I534" s="39">
        <v>82248984</v>
      </c>
      <c r="J534" s="39">
        <v>82248984</v>
      </c>
      <c r="K534" s="14" t="s">
        <v>46</v>
      </c>
      <c r="L534" s="19" t="s">
        <v>19</v>
      </c>
      <c r="M534" s="14" t="s">
        <v>17</v>
      </c>
      <c r="N534" s="14" t="s">
        <v>18</v>
      </c>
      <c r="O534" s="15" t="s">
        <v>50</v>
      </c>
      <c r="P534" s="16" t="s">
        <v>283</v>
      </c>
      <c r="Q534" s="17" t="s">
        <v>51</v>
      </c>
    </row>
    <row r="535" spans="1:17" ht="45" x14ac:dyDescent="0.25">
      <c r="A535" s="14">
        <v>528</v>
      </c>
      <c r="B535" s="14">
        <v>80111600</v>
      </c>
      <c r="C535" s="25" t="s">
        <v>612</v>
      </c>
      <c r="D535" s="14" t="s">
        <v>329</v>
      </c>
      <c r="E535" s="14" t="s">
        <v>329</v>
      </c>
      <c r="F535" s="22">
        <v>8</v>
      </c>
      <c r="G535" s="18" t="s">
        <v>47</v>
      </c>
      <c r="H535" s="18" t="s">
        <v>20</v>
      </c>
      <c r="I535" s="39">
        <v>41641448</v>
      </c>
      <c r="J535" s="39">
        <v>41641448</v>
      </c>
      <c r="K535" s="14" t="s">
        <v>46</v>
      </c>
      <c r="L535" s="19" t="s">
        <v>19</v>
      </c>
      <c r="M535" s="14" t="s">
        <v>17</v>
      </c>
      <c r="N535" s="14" t="s">
        <v>18</v>
      </c>
      <c r="O535" s="15" t="s">
        <v>50</v>
      </c>
      <c r="P535" s="16" t="s">
        <v>283</v>
      </c>
      <c r="Q535" s="17" t="s">
        <v>51</v>
      </c>
    </row>
    <row r="536" spans="1:17" ht="75" x14ac:dyDescent="0.25">
      <c r="A536" s="14">
        <v>529</v>
      </c>
      <c r="B536" s="14">
        <v>80111600</v>
      </c>
      <c r="C536" s="25" t="s">
        <v>613</v>
      </c>
      <c r="D536" s="14" t="s">
        <v>329</v>
      </c>
      <c r="E536" s="14" t="s">
        <v>329</v>
      </c>
      <c r="F536" s="22">
        <v>8</v>
      </c>
      <c r="G536" s="18" t="s">
        <v>47</v>
      </c>
      <c r="H536" s="18" t="s">
        <v>20</v>
      </c>
      <c r="I536" s="39">
        <v>69062888</v>
      </c>
      <c r="J536" s="39">
        <v>69062888</v>
      </c>
      <c r="K536" s="14" t="s">
        <v>46</v>
      </c>
      <c r="L536" s="19" t="s">
        <v>19</v>
      </c>
      <c r="M536" s="14" t="s">
        <v>17</v>
      </c>
      <c r="N536" s="14" t="s">
        <v>18</v>
      </c>
      <c r="O536" s="15" t="s">
        <v>50</v>
      </c>
      <c r="P536" s="16" t="s">
        <v>283</v>
      </c>
      <c r="Q536" s="17" t="s">
        <v>51</v>
      </c>
    </row>
    <row r="537" spans="1:17" ht="45" x14ac:dyDescent="0.25">
      <c r="A537" s="38">
        <v>530</v>
      </c>
      <c r="B537" s="14">
        <v>80111600</v>
      </c>
      <c r="C537" s="25" t="s">
        <v>614</v>
      </c>
      <c r="D537" s="14" t="s">
        <v>329</v>
      </c>
      <c r="E537" s="14" t="s">
        <v>329</v>
      </c>
      <c r="F537" s="22">
        <v>8</v>
      </c>
      <c r="G537" s="18" t="s">
        <v>47</v>
      </c>
      <c r="H537" s="18" t="s">
        <v>20</v>
      </c>
      <c r="I537" s="39">
        <v>82248984</v>
      </c>
      <c r="J537" s="39">
        <v>82248984</v>
      </c>
      <c r="K537" s="14" t="s">
        <v>46</v>
      </c>
      <c r="L537" s="19" t="s">
        <v>19</v>
      </c>
      <c r="M537" s="14" t="s">
        <v>17</v>
      </c>
      <c r="N537" s="14" t="s">
        <v>18</v>
      </c>
      <c r="O537" s="15" t="s">
        <v>50</v>
      </c>
      <c r="P537" s="16" t="s">
        <v>283</v>
      </c>
      <c r="Q537" s="17" t="s">
        <v>51</v>
      </c>
    </row>
    <row r="538" spans="1:17" ht="60" x14ac:dyDescent="0.25">
      <c r="A538" s="14">
        <v>531</v>
      </c>
      <c r="B538" s="14">
        <v>80111600</v>
      </c>
      <c r="C538" s="25" t="s">
        <v>615</v>
      </c>
      <c r="D538" s="14" t="s">
        <v>329</v>
      </c>
      <c r="E538" s="14" t="s">
        <v>329</v>
      </c>
      <c r="F538" s="22">
        <v>8</v>
      </c>
      <c r="G538" s="18" t="s">
        <v>47</v>
      </c>
      <c r="H538" s="18" t="s">
        <v>20</v>
      </c>
      <c r="I538" s="39">
        <v>82248984</v>
      </c>
      <c r="J538" s="39">
        <v>82248984</v>
      </c>
      <c r="K538" s="14" t="s">
        <v>46</v>
      </c>
      <c r="L538" s="19" t="s">
        <v>19</v>
      </c>
      <c r="M538" s="14" t="s">
        <v>17</v>
      </c>
      <c r="N538" s="14" t="s">
        <v>18</v>
      </c>
      <c r="O538" s="15" t="s">
        <v>50</v>
      </c>
      <c r="P538" s="16" t="s">
        <v>283</v>
      </c>
      <c r="Q538" s="17" t="s">
        <v>51</v>
      </c>
    </row>
    <row r="539" spans="1:17" ht="60" x14ac:dyDescent="0.25">
      <c r="A539" s="14">
        <v>532</v>
      </c>
      <c r="B539" s="14">
        <v>80111600</v>
      </c>
      <c r="C539" s="25" t="s">
        <v>616</v>
      </c>
      <c r="D539" s="14" t="s">
        <v>329</v>
      </c>
      <c r="E539" s="14" t="s">
        <v>329</v>
      </c>
      <c r="F539" s="22">
        <v>8</v>
      </c>
      <c r="G539" s="18" t="s">
        <v>47</v>
      </c>
      <c r="H539" s="18" t="s">
        <v>20</v>
      </c>
      <c r="I539" s="39">
        <v>82248984</v>
      </c>
      <c r="J539" s="39">
        <v>82248984</v>
      </c>
      <c r="K539" s="14" t="s">
        <v>46</v>
      </c>
      <c r="L539" s="19" t="s">
        <v>19</v>
      </c>
      <c r="M539" s="14" t="s">
        <v>17</v>
      </c>
      <c r="N539" s="14" t="s">
        <v>18</v>
      </c>
      <c r="O539" s="15" t="s">
        <v>50</v>
      </c>
      <c r="P539" s="16" t="s">
        <v>283</v>
      </c>
      <c r="Q539" s="17" t="s">
        <v>51</v>
      </c>
    </row>
    <row r="540" spans="1:17" ht="45" x14ac:dyDescent="0.25">
      <c r="A540" s="38">
        <v>533</v>
      </c>
      <c r="B540" s="14">
        <v>80111600</v>
      </c>
      <c r="C540" s="25" t="s">
        <v>617</v>
      </c>
      <c r="D540" s="14" t="s">
        <v>329</v>
      </c>
      <c r="E540" s="14" t="s">
        <v>329</v>
      </c>
      <c r="F540" s="22">
        <v>9</v>
      </c>
      <c r="G540" s="18" t="s">
        <v>47</v>
      </c>
      <c r="H540" s="18" t="s">
        <v>43</v>
      </c>
      <c r="I540" s="39">
        <v>99000000</v>
      </c>
      <c r="J540" s="39">
        <v>99000000</v>
      </c>
      <c r="K540" s="14" t="s">
        <v>46</v>
      </c>
      <c r="L540" s="19" t="s">
        <v>19</v>
      </c>
      <c r="M540" s="14" t="s">
        <v>17</v>
      </c>
      <c r="N540" s="14" t="s">
        <v>18</v>
      </c>
      <c r="O540" s="15" t="s">
        <v>50</v>
      </c>
      <c r="P540" s="16" t="s">
        <v>283</v>
      </c>
      <c r="Q540" s="17" t="s">
        <v>51</v>
      </c>
    </row>
    <row r="541" spans="1:17" ht="45" x14ac:dyDescent="0.25">
      <c r="A541" s="14">
        <v>534</v>
      </c>
      <c r="B541" s="14">
        <v>80111600</v>
      </c>
      <c r="C541" s="25" t="s">
        <v>618</v>
      </c>
      <c r="D541" s="14" t="s">
        <v>500</v>
      </c>
      <c r="E541" s="14" t="s">
        <v>500</v>
      </c>
      <c r="F541" s="22">
        <v>8</v>
      </c>
      <c r="G541" s="18" t="s">
        <v>47</v>
      </c>
      <c r="H541" s="18" t="s">
        <v>43</v>
      </c>
      <c r="I541" s="39">
        <v>123080000</v>
      </c>
      <c r="J541" s="39">
        <v>123080000</v>
      </c>
      <c r="K541" s="14" t="s">
        <v>46</v>
      </c>
      <c r="L541" s="19" t="s">
        <v>19</v>
      </c>
      <c r="M541" s="14" t="s">
        <v>17</v>
      </c>
      <c r="N541" s="14" t="s">
        <v>18</v>
      </c>
      <c r="O541" s="15" t="s">
        <v>50</v>
      </c>
      <c r="P541" s="16" t="s">
        <v>283</v>
      </c>
      <c r="Q541" s="17" t="s">
        <v>51</v>
      </c>
    </row>
    <row r="542" spans="1:17" ht="90" x14ac:dyDescent="0.25">
      <c r="A542" s="14">
        <v>535</v>
      </c>
      <c r="B542" s="14">
        <v>80111600</v>
      </c>
      <c r="C542" s="25" t="s">
        <v>619</v>
      </c>
      <c r="D542" s="14" t="s">
        <v>329</v>
      </c>
      <c r="E542" s="14" t="s">
        <v>329</v>
      </c>
      <c r="F542" s="22">
        <v>8</v>
      </c>
      <c r="G542" s="18" t="s">
        <v>47</v>
      </c>
      <c r="H542" s="18" t="s">
        <v>20</v>
      </c>
      <c r="I542" s="39">
        <v>87708400</v>
      </c>
      <c r="J542" s="39">
        <v>87708400</v>
      </c>
      <c r="K542" s="14" t="s">
        <v>46</v>
      </c>
      <c r="L542" s="19" t="s">
        <v>19</v>
      </c>
      <c r="M542" s="14" t="s">
        <v>17</v>
      </c>
      <c r="N542" s="14" t="s">
        <v>18</v>
      </c>
      <c r="O542" s="15" t="s">
        <v>50</v>
      </c>
      <c r="P542" s="16" t="s">
        <v>283</v>
      </c>
      <c r="Q542" s="17" t="s">
        <v>51</v>
      </c>
    </row>
    <row r="543" spans="1:17" ht="75" x14ac:dyDescent="0.25">
      <c r="A543" s="38">
        <v>536</v>
      </c>
      <c r="B543" s="14">
        <v>80111600</v>
      </c>
      <c r="C543" s="25" t="s">
        <v>620</v>
      </c>
      <c r="D543" s="14" t="s">
        <v>329</v>
      </c>
      <c r="E543" s="14" t="s">
        <v>329</v>
      </c>
      <c r="F543" s="22">
        <v>8</v>
      </c>
      <c r="G543" s="18" t="s">
        <v>47</v>
      </c>
      <c r="H543" s="18" t="s">
        <v>20</v>
      </c>
      <c r="I543" s="39">
        <v>73704480</v>
      </c>
      <c r="J543" s="39">
        <v>73704480</v>
      </c>
      <c r="K543" s="14" t="s">
        <v>46</v>
      </c>
      <c r="L543" s="19" t="s">
        <v>19</v>
      </c>
      <c r="M543" s="14" t="s">
        <v>17</v>
      </c>
      <c r="N543" s="14" t="s">
        <v>18</v>
      </c>
      <c r="O543" s="15" t="s">
        <v>50</v>
      </c>
      <c r="P543" s="16" t="s">
        <v>283</v>
      </c>
      <c r="Q543" s="17" t="s">
        <v>51</v>
      </c>
    </row>
    <row r="544" spans="1:17" ht="75" x14ac:dyDescent="0.25">
      <c r="A544" s="14">
        <v>537</v>
      </c>
      <c r="B544" s="14">
        <v>80111600</v>
      </c>
      <c r="C544" s="25" t="s">
        <v>621</v>
      </c>
      <c r="D544" s="14" t="s">
        <v>329</v>
      </c>
      <c r="E544" s="14" t="s">
        <v>329</v>
      </c>
      <c r="F544" s="22">
        <v>8</v>
      </c>
      <c r="G544" s="18" t="s">
        <v>47</v>
      </c>
      <c r="H544" s="18" t="s">
        <v>20</v>
      </c>
      <c r="I544" s="39">
        <v>119474760</v>
      </c>
      <c r="J544" s="39">
        <v>119474760</v>
      </c>
      <c r="K544" s="14" t="s">
        <v>46</v>
      </c>
      <c r="L544" s="19" t="s">
        <v>19</v>
      </c>
      <c r="M544" s="14" t="s">
        <v>17</v>
      </c>
      <c r="N544" s="14" t="s">
        <v>18</v>
      </c>
      <c r="O544" s="15" t="s">
        <v>50</v>
      </c>
      <c r="P544" s="16" t="s">
        <v>283</v>
      </c>
      <c r="Q544" s="17" t="s">
        <v>51</v>
      </c>
    </row>
    <row r="545" spans="1:17" ht="75" x14ac:dyDescent="0.25">
      <c r="A545" s="14">
        <v>538</v>
      </c>
      <c r="B545" s="14">
        <v>80111600</v>
      </c>
      <c r="C545" s="25" t="s">
        <v>622</v>
      </c>
      <c r="D545" s="14" t="s">
        <v>329</v>
      </c>
      <c r="E545" s="14" t="s">
        <v>329</v>
      </c>
      <c r="F545" s="22">
        <v>8</v>
      </c>
      <c r="G545" s="18" t="s">
        <v>47</v>
      </c>
      <c r="H545" s="18" t="s">
        <v>20</v>
      </c>
      <c r="I545" s="39">
        <v>72364400</v>
      </c>
      <c r="J545" s="39">
        <v>72364400</v>
      </c>
      <c r="K545" s="14" t="s">
        <v>46</v>
      </c>
      <c r="L545" s="19" t="s">
        <v>19</v>
      </c>
      <c r="M545" s="14" t="s">
        <v>17</v>
      </c>
      <c r="N545" s="14" t="s">
        <v>18</v>
      </c>
      <c r="O545" s="15" t="s">
        <v>50</v>
      </c>
      <c r="P545" s="16" t="s">
        <v>283</v>
      </c>
      <c r="Q545" s="17" t="s">
        <v>51</v>
      </c>
    </row>
    <row r="546" spans="1:17" ht="120" x14ac:dyDescent="0.25">
      <c r="A546" s="38">
        <v>539</v>
      </c>
      <c r="B546" s="14">
        <v>80111600</v>
      </c>
      <c r="C546" s="25" t="s">
        <v>623</v>
      </c>
      <c r="D546" s="14" t="s">
        <v>329</v>
      </c>
      <c r="E546" s="14" t="s">
        <v>329</v>
      </c>
      <c r="F546" s="22">
        <v>8</v>
      </c>
      <c r="G546" s="18" t="s">
        <v>47</v>
      </c>
      <c r="H546" s="18" t="s">
        <v>20</v>
      </c>
      <c r="I546" s="39">
        <v>95040000</v>
      </c>
      <c r="J546" s="39">
        <v>95040000</v>
      </c>
      <c r="K546" s="14" t="s">
        <v>46</v>
      </c>
      <c r="L546" s="19" t="s">
        <v>19</v>
      </c>
      <c r="M546" s="14" t="s">
        <v>17</v>
      </c>
      <c r="N546" s="14" t="s">
        <v>18</v>
      </c>
      <c r="O546" s="15" t="s">
        <v>50</v>
      </c>
      <c r="P546" s="16" t="s">
        <v>283</v>
      </c>
      <c r="Q546" s="17" t="s">
        <v>51</v>
      </c>
    </row>
    <row r="547" spans="1:17" ht="90" x14ac:dyDescent="0.25">
      <c r="A547" s="14">
        <v>540</v>
      </c>
      <c r="B547" s="14">
        <v>80111600</v>
      </c>
      <c r="C547" s="25" t="s">
        <v>624</v>
      </c>
      <c r="D547" s="14" t="s">
        <v>329</v>
      </c>
      <c r="E547" s="14" t="s">
        <v>329</v>
      </c>
      <c r="F547" s="22">
        <v>8</v>
      </c>
      <c r="G547" s="18" t="s">
        <v>47</v>
      </c>
      <c r="H547" s="18" t="s">
        <v>20</v>
      </c>
      <c r="I547" s="39">
        <v>123379200</v>
      </c>
      <c r="J547" s="39">
        <v>123379200</v>
      </c>
      <c r="K547" s="14" t="s">
        <v>46</v>
      </c>
      <c r="L547" s="19" t="s">
        <v>19</v>
      </c>
      <c r="M547" s="14" t="s">
        <v>17</v>
      </c>
      <c r="N547" s="14" t="s">
        <v>18</v>
      </c>
      <c r="O547" s="15" t="s">
        <v>50</v>
      </c>
      <c r="P547" s="16" t="s">
        <v>283</v>
      </c>
      <c r="Q547" s="17" t="s">
        <v>51</v>
      </c>
    </row>
    <row r="548" spans="1:17" ht="90" x14ac:dyDescent="0.25">
      <c r="A548" s="14">
        <v>541</v>
      </c>
      <c r="B548" s="14">
        <v>80111600</v>
      </c>
      <c r="C548" s="25" t="s">
        <v>625</v>
      </c>
      <c r="D548" s="14" t="s">
        <v>329</v>
      </c>
      <c r="E548" s="14" t="s">
        <v>329</v>
      </c>
      <c r="F548" s="22">
        <v>8</v>
      </c>
      <c r="G548" s="18" t="s">
        <v>47</v>
      </c>
      <c r="H548" s="18" t="s">
        <v>20</v>
      </c>
      <c r="I548" s="39">
        <v>123379200</v>
      </c>
      <c r="J548" s="39">
        <v>123379200</v>
      </c>
      <c r="K548" s="14" t="s">
        <v>46</v>
      </c>
      <c r="L548" s="19" t="s">
        <v>19</v>
      </c>
      <c r="M548" s="14" t="s">
        <v>17</v>
      </c>
      <c r="N548" s="14" t="s">
        <v>18</v>
      </c>
      <c r="O548" s="15" t="s">
        <v>50</v>
      </c>
      <c r="P548" s="16" t="s">
        <v>283</v>
      </c>
      <c r="Q548" s="17" t="s">
        <v>51</v>
      </c>
    </row>
    <row r="549" spans="1:17" ht="90" x14ac:dyDescent="0.25">
      <c r="A549" s="38">
        <v>542</v>
      </c>
      <c r="B549" s="14">
        <v>80111600</v>
      </c>
      <c r="C549" s="25" t="s">
        <v>626</v>
      </c>
      <c r="D549" s="14" t="s">
        <v>329</v>
      </c>
      <c r="E549" s="14" t="s">
        <v>329</v>
      </c>
      <c r="F549" s="22">
        <v>8</v>
      </c>
      <c r="G549" s="18" t="s">
        <v>47</v>
      </c>
      <c r="H549" s="18" t="s">
        <v>20</v>
      </c>
      <c r="I549" s="39">
        <v>119474760</v>
      </c>
      <c r="J549" s="39">
        <v>119474760</v>
      </c>
      <c r="K549" s="14" t="s">
        <v>46</v>
      </c>
      <c r="L549" s="19" t="s">
        <v>19</v>
      </c>
      <c r="M549" s="14" t="s">
        <v>17</v>
      </c>
      <c r="N549" s="14" t="s">
        <v>18</v>
      </c>
      <c r="O549" s="15" t="s">
        <v>50</v>
      </c>
      <c r="P549" s="16" t="s">
        <v>283</v>
      </c>
      <c r="Q549" s="17" t="s">
        <v>51</v>
      </c>
    </row>
    <row r="550" spans="1:17" ht="75" x14ac:dyDescent="0.25">
      <c r="A550" s="14">
        <v>543</v>
      </c>
      <c r="B550" s="14">
        <v>80111600</v>
      </c>
      <c r="C550" s="25" t="s">
        <v>627</v>
      </c>
      <c r="D550" s="14" t="s">
        <v>329</v>
      </c>
      <c r="E550" s="14" t="s">
        <v>329</v>
      </c>
      <c r="F550" s="22">
        <v>8</v>
      </c>
      <c r="G550" s="18" t="s">
        <v>47</v>
      </c>
      <c r="H550" s="18" t="s">
        <v>44</v>
      </c>
      <c r="I550" s="39">
        <v>123080000</v>
      </c>
      <c r="J550" s="39">
        <v>123080000</v>
      </c>
      <c r="K550" s="14" t="s">
        <v>46</v>
      </c>
      <c r="L550" s="19" t="s">
        <v>19</v>
      </c>
      <c r="M550" s="14" t="s">
        <v>17</v>
      </c>
      <c r="N550" s="14" t="s">
        <v>18</v>
      </c>
      <c r="O550" s="15" t="s">
        <v>50</v>
      </c>
      <c r="P550" s="16" t="s">
        <v>283</v>
      </c>
      <c r="Q550" s="17" t="s">
        <v>51</v>
      </c>
    </row>
    <row r="551" spans="1:17" ht="75" x14ac:dyDescent="0.25">
      <c r="A551" s="14">
        <v>544</v>
      </c>
      <c r="B551" s="14">
        <v>80111600</v>
      </c>
      <c r="C551" s="25" t="s">
        <v>628</v>
      </c>
      <c r="D551" s="14" t="s">
        <v>329</v>
      </c>
      <c r="E551" s="14" t="s">
        <v>329</v>
      </c>
      <c r="F551" s="22">
        <v>8</v>
      </c>
      <c r="G551" s="18" t="s">
        <v>47</v>
      </c>
      <c r="H551" s="18" t="s">
        <v>44</v>
      </c>
      <c r="I551" s="39">
        <v>114240000</v>
      </c>
      <c r="J551" s="39">
        <v>114240000</v>
      </c>
      <c r="K551" s="14" t="s">
        <v>46</v>
      </c>
      <c r="L551" s="19" t="s">
        <v>19</v>
      </c>
      <c r="M551" s="14" t="s">
        <v>17</v>
      </c>
      <c r="N551" s="14" t="s">
        <v>18</v>
      </c>
      <c r="O551" s="15" t="s">
        <v>50</v>
      </c>
      <c r="P551" s="16" t="s">
        <v>283</v>
      </c>
      <c r="Q551" s="17" t="s">
        <v>51</v>
      </c>
    </row>
    <row r="552" spans="1:17" ht="90" x14ac:dyDescent="0.25">
      <c r="A552" s="38">
        <v>545</v>
      </c>
      <c r="B552" s="14">
        <v>80111600</v>
      </c>
      <c r="C552" s="25" t="s">
        <v>629</v>
      </c>
      <c r="D552" s="14" t="s">
        <v>329</v>
      </c>
      <c r="E552" s="14" t="s">
        <v>329</v>
      </c>
      <c r="F552" s="22">
        <v>8</v>
      </c>
      <c r="G552" s="18" t="s">
        <v>47</v>
      </c>
      <c r="H552" s="18" t="s">
        <v>44</v>
      </c>
      <c r="I552" s="39">
        <v>123080000</v>
      </c>
      <c r="J552" s="39">
        <v>123080000</v>
      </c>
      <c r="K552" s="14" t="s">
        <v>46</v>
      </c>
      <c r="L552" s="19" t="s">
        <v>19</v>
      </c>
      <c r="M552" s="14" t="s">
        <v>17</v>
      </c>
      <c r="N552" s="14" t="s">
        <v>18</v>
      </c>
      <c r="O552" s="15" t="s">
        <v>50</v>
      </c>
      <c r="P552" s="16" t="s">
        <v>283</v>
      </c>
      <c r="Q552" s="17" t="s">
        <v>51</v>
      </c>
    </row>
    <row r="553" spans="1:17" ht="75" x14ac:dyDescent="0.25">
      <c r="A553" s="14">
        <v>546</v>
      </c>
      <c r="B553" s="14">
        <v>80111600</v>
      </c>
      <c r="C553" s="25" t="s">
        <v>630</v>
      </c>
      <c r="D553" s="14" t="s">
        <v>329</v>
      </c>
      <c r="E553" s="14" t="s">
        <v>329</v>
      </c>
      <c r="F553" s="22">
        <v>8</v>
      </c>
      <c r="G553" s="18" t="s">
        <v>47</v>
      </c>
      <c r="H553" s="18" t="s">
        <v>44</v>
      </c>
      <c r="I553" s="39">
        <v>87708336</v>
      </c>
      <c r="J553" s="39">
        <v>87708336</v>
      </c>
      <c r="K553" s="14" t="s">
        <v>46</v>
      </c>
      <c r="L553" s="19" t="s">
        <v>19</v>
      </c>
      <c r="M553" s="14" t="s">
        <v>17</v>
      </c>
      <c r="N553" s="14" t="s">
        <v>18</v>
      </c>
      <c r="O553" s="15" t="s">
        <v>50</v>
      </c>
      <c r="P553" s="16" t="s">
        <v>283</v>
      </c>
      <c r="Q553" s="17" t="s">
        <v>51</v>
      </c>
    </row>
    <row r="554" spans="1:17" ht="90" x14ac:dyDescent="0.25">
      <c r="A554" s="14">
        <v>547</v>
      </c>
      <c r="B554" s="14">
        <v>80111600</v>
      </c>
      <c r="C554" s="25" t="s">
        <v>631</v>
      </c>
      <c r="D554" s="14" t="s">
        <v>329</v>
      </c>
      <c r="E554" s="14" t="s">
        <v>329</v>
      </c>
      <c r="F554" s="22">
        <v>8</v>
      </c>
      <c r="G554" s="18" t="s">
        <v>47</v>
      </c>
      <c r="H554" s="18" t="s">
        <v>44</v>
      </c>
      <c r="I554" s="39">
        <v>73704480</v>
      </c>
      <c r="J554" s="39">
        <v>73704480</v>
      </c>
      <c r="K554" s="14" t="s">
        <v>46</v>
      </c>
      <c r="L554" s="19" t="s">
        <v>19</v>
      </c>
      <c r="M554" s="14" t="s">
        <v>17</v>
      </c>
      <c r="N554" s="14" t="s">
        <v>18</v>
      </c>
      <c r="O554" s="15" t="s">
        <v>50</v>
      </c>
      <c r="P554" s="16" t="s">
        <v>283</v>
      </c>
      <c r="Q554" s="17" t="s">
        <v>51</v>
      </c>
    </row>
    <row r="555" spans="1:17" ht="90" x14ac:dyDescent="0.25">
      <c r="A555" s="38">
        <v>548</v>
      </c>
      <c r="B555" s="14">
        <v>80111600</v>
      </c>
      <c r="C555" s="25" t="s">
        <v>632</v>
      </c>
      <c r="D555" s="14" t="s">
        <v>329</v>
      </c>
      <c r="E555" s="14" t="s">
        <v>329</v>
      </c>
      <c r="F555" s="22">
        <v>8</v>
      </c>
      <c r="G555" s="18" t="s">
        <v>47</v>
      </c>
      <c r="H555" s="18" t="s">
        <v>44</v>
      </c>
      <c r="I555" s="39">
        <v>73704480</v>
      </c>
      <c r="J555" s="39">
        <v>73704480</v>
      </c>
      <c r="K555" s="14" t="s">
        <v>46</v>
      </c>
      <c r="L555" s="19" t="s">
        <v>19</v>
      </c>
      <c r="M555" s="14" t="s">
        <v>17</v>
      </c>
      <c r="N555" s="14" t="s">
        <v>18</v>
      </c>
      <c r="O555" s="15" t="s">
        <v>50</v>
      </c>
      <c r="P555" s="16" t="s">
        <v>283</v>
      </c>
      <c r="Q555" s="17" t="s">
        <v>51</v>
      </c>
    </row>
    <row r="556" spans="1:17" ht="75" x14ac:dyDescent="0.25">
      <c r="A556" s="14">
        <v>549</v>
      </c>
      <c r="B556" s="14">
        <v>80111600</v>
      </c>
      <c r="C556" s="25" t="s">
        <v>633</v>
      </c>
      <c r="D556" s="14" t="s">
        <v>329</v>
      </c>
      <c r="E556" s="14" t="s">
        <v>329</v>
      </c>
      <c r="F556" s="22">
        <v>8</v>
      </c>
      <c r="G556" s="18" t="s">
        <v>47</v>
      </c>
      <c r="H556" s="18" t="s">
        <v>44</v>
      </c>
      <c r="I556" s="39">
        <v>123379200</v>
      </c>
      <c r="J556" s="39">
        <v>123379200</v>
      </c>
      <c r="K556" s="14" t="s">
        <v>46</v>
      </c>
      <c r="L556" s="19" t="s">
        <v>19</v>
      </c>
      <c r="M556" s="14" t="s">
        <v>17</v>
      </c>
      <c r="N556" s="14" t="s">
        <v>18</v>
      </c>
      <c r="O556" s="15" t="s">
        <v>50</v>
      </c>
      <c r="P556" s="16" t="s">
        <v>283</v>
      </c>
      <c r="Q556" s="17" t="s">
        <v>51</v>
      </c>
    </row>
    <row r="557" spans="1:17" ht="60" x14ac:dyDescent="0.25">
      <c r="A557" s="14">
        <v>550</v>
      </c>
      <c r="B557" s="14">
        <v>80111600</v>
      </c>
      <c r="C557" s="25" t="s">
        <v>634</v>
      </c>
      <c r="D557" s="14" t="s">
        <v>329</v>
      </c>
      <c r="E557" s="14" t="s">
        <v>329</v>
      </c>
      <c r="F557" s="22">
        <v>2</v>
      </c>
      <c r="G557" s="18" t="s">
        <v>47</v>
      </c>
      <c r="H557" s="18" t="s">
        <v>20</v>
      </c>
      <c r="I557" s="39">
        <v>20562246</v>
      </c>
      <c r="J557" s="39">
        <v>20562246</v>
      </c>
      <c r="K557" s="14" t="s">
        <v>46</v>
      </c>
      <c r="L557" s="19" t="s">
        <v>19</v>
      </c>
      <c r="M557" s="14" t="s">
        <v>17</v>
      </c>
      <c r="N557" s="14" t="s">
        <v>18</v>
      </c>
      <c r="O557" s="15" t="s">
        <v>50</v>
      </c>
      <c r="P557" s="16" t="s">
        <v>283</v>
      </c>
      <c r="Q557" s="17" t="s">
        <v>51</v>
      </c>
    </row>
    <row r="558" spans="1:17" ht="60" x14ac:dyDescent="0.25">
      <c r="A558" s="38">
        <v>551</v>
      </c>
      <c r="B558" s="14">
        <v>80111600</v>
      </c>
      <c r="C558" s="25" t="s">
        <v>635</v>
      </c>
      <c r="D558" s="14" t="s">
        <v>329</v>
      </c>
      <c r="E558" s="14" t="s">
        <v>329</v>
      </c>
      <c r="F558" s="22">
        <v>8</v>
      </c>
      <c r="G558" s="18" t="s">
        <v>47</v>
      </c>
      <c r="H558" s="18" t="s">
        <v>20</v>
      </c>
      <c r="I558" s="39">
        <v>82248984</v>
      </c>
      <c r="J558" s="39">
        <v>82248984</v>
      </c>
      <c r="K558" s="14" t="s">
        <v>46</v>
      </c>
      <c r="L558" s="19" t="s">
        <v>19</v>
      </c>
      <c r="M558" s="14" t="s">
        <v>17</v>
      </c>
      <c r="N558" s="14" t="s">
        <v>18</v>
      </c>
      <c r="O558" s="15" t="s">
        <v>50</v>
      </c>
      <c r="P558" s="16" t="s">
        <v>283</v>
      </c>
      <c r="Q558" s="17" t="s">
        <v>51</v>
      </c>
    </row>
    <row r="559" spans="1:17" ht="60" x14ac:dyDescent="0.25">
      <c r="A559" s="14">
        <v>552</v>
      </c>
      <c r="B559" s="14">
        <v>80111600</v>
      </c>
      <c r="C559" s="25" t="s">
        <v>636</v>
      </c>
      <c r="D559" s="14" t="s">
        <v>329</v>
      </c>
      <c r="E559" s="14" t="s">
        <v>329</v>
      </c>
      <c r="F559" s="22">
        <v>8</v>
      </c>
      <c r="G559" s="18" t="s">
        <v>47</v>
      </c>
      <c r="H559" s="18" t="s">
        <v>20</v>
      </c>
      <c r="I559" s="39">
        <v>82248984</v>
      </c>
      <c r="J559" s="39">
        <v>82248984</v>
      </c>
      <c r="K559" s="14" t="s">
        <v>46</v>
      </c>
      <c r="L559" s="19" t="s">
        <v>19</v>
      </c>
      <c r="M559" s="14" t="s">
        <v>17</v>
      </c>
      <c r="N559" s="14" t="s">
        <v>18</v>
      </c>
      <c r="O559" s="15" t="s">
        <v>50</v>
      </c>
      <c r="P559" s="16" t="s">
        <v>283</v>
      </c>
      <c r="Q559" s="17" t="s">
        <v>51</v>
      </c>
    </row>
    <row r="560" spans="1:17" ht="60" x14ac:dyDescent="0.25">
      <c r="A560" s="14">
        <v>553</v>
      </c>
      <c r="B560" s="14">
        <v>80111600</v>
      </c>
      <c r="C560" s="25" t="s">
        <v>637</v>
      </c>
      <c r="D560" s="14" t="s">
        <v>329</v>
      </c>
      <c r="E560" s="14" t="s">
        <v>329</v>
      </c>
      <c r="F560" s="22">
        <v>8</v>
      </c>
      <c r="G560" s="18" t="s">
        <v>47</v>
      </c>
      <c r="H560" s="18" t="s">
        <v>20</v>
      </c>
      <c r="I560" s="39">
        <v>82248984</v>
      </c>
      <c r="J560" s="39">
        <v>82248984</v>
      </c>
      <c r="K560" s="14" t="s">
        <v>46</v>
      </c>
      <c r="L560" s="19" t="s">
        <v>19</v>
      </c>
      <c r="M560" s="14" t="s">
        <v>17</v>
      </c>
      <c r="N560" s="14" t="s">
        <v>18</v>
      </c>
      <c r="O560" s="15" t="s">
        <v>50</v>
      </c>
      <c r="P560" s="16" t="s">
        <v>283</v>
      </c>
      <c r="Q560" s="17" t="s">
        <v>51</v>
      </c>
    </row>
    <row r="561" spans="1:17" ht="60" x14ac:dyDescent="0.25">
      <c r="A561" s="38">
        <v>554</v>
      </c>
      <c r="B561" s="14">
        <v>80111600</v>
      </c>
      <c r="C561" s="25" t="s">
        <v>638</v>
      </c>
      <c r="D561" s="14" t="s">
        <v>329</v>
      </c>
      <c r="E561" s="14" t="s">
        <v>329</v>
      </c>
      <c r="F561" s="22">
        <v>8</v>
      </c>
      <c r="G561" s="18" t="s">
        <v>47</v>
      </c>
      <c r="H561" s="18" t="s">
        <v>20</v>
      </c>
      <c r="I561" s="39">
        <v>123079992</v>
      </c>
      <c r="J561" s="39">
        <v>123079992</v>
      </c>
      <c r="K561" s="14" t="s">
        <v>46</v>
      </c>
      <c r="L561" s="19" t="s">
        <v>19</v>
      </c>
      <c r="M561" s="14" t="s">
        <v>17</v>
      </c>
      <c r="N561" s="14" t="s">
        <v>18</v>
      </c>
      <c r="O561" s="15" t="s">
        <v>50</v>
      </c>
      <c r="P561" s="16" t="s">
        <v>283</v>
      </c>
      <c r="Q561" s="17" t="s">
        <v>51</v>
      </c>
    </row>
    <row r="562" spans="1:17" ht="60" x14ac:dyDescent="0.25">
      <c r="A562" s="14">
        <v>555</v>
      </c>
      <c r="B562" s="14">
        <v>80111600</v>
      </c>
      <c r="C562" s="25" t="s">
        <v>639</v>
      </c>
      <c r="D562" s="14" t="s">
        <v>329</v>
      </c>
      <c r="E562" s="14" t="s">
        <v>329</v>
      </c>
      <c r="F562" s="22">
        <v>8</v>
      </c>
      <c r="G562" s="18" t="s">
        <v>47</v>
      </c>
      <c r="H562" s="18" t="s">
        <v>20</v>
      </c>
      <c r="I562" s="39">
        <v>82248984</v>
      </c>
      <c r="J562" s="39">
        <v>82248984</v>
      </c>
      <c r="K562" s="14" t="s">
        <v>46</v>
      </c>
      <c r="L562" s="19" t="s">
        <v>19</v>
      </c>
      <c r="M562" s="14" t="s">
        <v>17</v>
      </c>
      <c r="N562" s="14" t="s">
        <v>18</v>
      </c>
      <c r="O562" s="15" t="s">
        <v>50</v>
      </c>
      <c r="P562" s="16" t="s">
        <v>283</v>
      </c>
      <c r="Q562" s="17" t="s">
        <v>51</v>
      </c>
    </row>
    <row r="563" spans="1:17" ht="60" x14ac:dyDescent="0.25">
      <c r="A563" s="14">
        <v>556</v>
      </c>
      <c r="B563" s="14">
        <v>80111600</v>
      </c>
      <c r="C563" s="25" t="s">
        <v>640</v>
      </c>
      <c r="D563" s="14" t="s">
        <v>329</v>
      </c>
      <c r="E563" s="14" t="s">
        <v>329</v>
      </c>
      <c r="F563" s="22">
        <v>8</v>
      </c>
      <c r="G563" s="18" t="s">
        <v>47</v>
      </c>
      <c r="H563" s="18" t="s">
        <v>20</v>
      </c>
      <c r="I563" s="39">
        <v>82248984</v>
      </c>
      <c r="J563" s="39">
        <v>82248984</v>
      </c>
      <c r="K563" s="14" t="s">
        <v>46</v>
      </c>
      <c r="L563" s="19" t="s">
        <v>19</v>
      </c>
      <c r="M563" s="14" t="s">
        <v>17</v>
      </c>
      <c r="N563" s="14" t="s">
        <v>18</v>
      </c>
      <c r="O563" s="15" t="s">
        <v>50</v>
      </c>
      <c r="P563" s="16" t="s">
        <v>283</v>
      </c>
      <c r="Q563" s="17" t="s">
        <v>51</v>
      </c>
    </row>
    <row r="564" spans="1:17" ht="60" x14ac:dyDescent="0.25">
      <c r="A564" s="38">
        <v>557</v>
      </c>
      <c r="B564" s="14">
        <v>80111600</v>
      </c>
      <c r="C564" s="25" t="s">
        <v>641</v>
      </c>
      <c r="D564" s="14" t="s">
        <v>329</v>
      </c>
      <c r="E564" s="14" t="s">
        <v>329</v>
      </c>
      <c r="F564" s="22">
        <v>8</v>
      </c>
      <c r="G564" s="18" t="s">
        <v>47</v>
      </c>
      <c r="H564" s="18" t="s">
        <v>20</v>
      </c>
      <c r="I564" s="39">
        <v>82248984</v>
      </c>
      <c r="J564" s="39">
        <v>82248984</v>
      </c>
      <c r="K564" s="14" t="s">
        <v>46</v>
      </c>
      <c r="L564" s="19" t="s">
        <v>19</v>
      </c>
      <c r="M564" s="14" t="s">
        <v>17</v>
      </c>
      <c r="N564" s="14" t="s">
        <v>18</v>
      </c>
      <c r="O564" s="15" t="s">
        <v>50</v>
      </c>
      <c r="P564" s="16" t="s">
        <v>283</v>
      </c>
      <c r="Q564" s="17" t="s">
        <v>51</v>
      </c>
    </row>
    <row r="565" spans="1:17" ht="45" x14ac:dyDescent="0.25">
      <c r="A565" s="14">
        <v>558</v>
      </c>
      <c r="B565" s="14">
        <v>80111600</v>
      </c>
      <c r="C565" s="25" t="s">
        <v>642</v>
      </c>
      <c r="D565" s="14" t="s">
        <v>329</v>
      </c>
      <c r="E565" s="14" t="s">
        <v>329</v>
      </c>
      <c r="F565" s="22">
        <v>8</v>
      </c>
      <c r="G565" s="18" t="s">
        <v>47</v>
      </c>
      <c r="H565" s="18" t="s">
        <v>20</v>
      </c>
      <c r="I565" s="39">
        <v>82248984</v>
      </c>
      <c r="J565" s="39">
        <v>82248984</v>
      </c>
      <c r="K565" s="14" t="s">
        <v>46</v>
      </c>
      <c r="L565" s="19" t="s">
        <v>19</v>
      </c>
      <c r="M565" s="14" t="s">
        <v>17</v>
      </c>
      <c r="N565" s="14" t="s">
        <v>18</v>
      </c>
      <c r="O565" s="15" t="s">
        <v>50</v>
      </c>
      <c r="P565" s="16" t="s">
        <v>283</v>
      </c>
      <c r="Q565" s="17" t="s">
        <v>51</v>
      </c>
    </row>
    <row r="566" spans="1:17" ht="45" x14ac:dyDescent="0.25">
      <c r="A566" s="14">
        <v>559</v>
      </c>
      <c r="B566" s="14">
        <v>80111600</v>
      </c>
      <c r="C566" s="25" t="s">
        <v>643</v>
      </c>
      <c r="D566" s="14" t="s">
        <v>329</v>
      </c>
      <c r="E566" s="14" t="s">
        <v>329</v>
      </c>
      <c r="F566" s="22">
        <v>8</v>
      </c>
      <c r="G566" s="18" t="s">
        <v>47</v>
      </c>
      <c r="H566" s="18" t="s">
        <v>20</v>
      </c>
      <c r="I566" s="39">
        <v>82248984</v>
      </c>
      <c r="J566" s="39">
        <v>82248984</v>
      </c>
      <c r="K566" s="14" t="s">
        <v>46</v>
      </c>
      <c r="L566" s="19" t="s">
        <v>19</v>
      </c>
      <c r="M566" s="14" t="s">
        <v>17</v>
      </c>
      <c r="N566" s="14" t="s">
        <v>18</v>
      </c>
      <c r="O566" s="15" t="s">
        <v>50</v>
      </c>
      <c r="P566" s="16" t="s">
        <v>283</v>
      </c>
      <c r="Q566" s="17" t="s">
        <v>51</v>
      </c>
    </row>
    <row r="567" spans="1:17" ht="45" x14ac:dyDescent="0.25">
      <c r="A567" s="38">
        <v>560</v>
      </c>
      <c r="B567" s="14">
        <v>80111600</v>
      </c>
      <c r="C567" s="25" t="s">
        <v>644</v>
      </c>
      <c r="D567" s="14" t="s">
        <v>329</v>
      </c>
      <c r="E567" s="14" t="s">
        <v>329</v>
      </c>
      <c r="F567" s="22">
        <v>8</v>
      </c>
      <c r="G567" s="18" t="s">
        <v>47</v>
      </c>
      <c r="H567" s="18" t="s">
        <v>20</v>
      </c>
      <c r="I567" s="39">
        <v>82248984</v>
      </c>
      <c r="J567" s="39">
        <v>82248984</v>
      </c>
      <c r="K567" s="14" t="s">
        <v>46</v>
      </c>
      <c r="L567" s="19" t="s">
        <v>19</v>
      </c>
      <c r="M567" s="14" t="s">
        <v>17</v>
      </c>
      <c r="N567" s="14" t="s">
        <v>18</v>
      </c>
      <c r="O567" s="15" t="s">
        <v>50</v>
      </c>
      <c r="P567" s="16" t="s">
        <v>283</v>
      </c>
      <c r="Q567" s="17" t="s">
        <v>51</v>
      </c>
    </row>
    <row r="568" spans="1:17" ht="45" x14ac:dyDescent="0.25">
      <c r="A568" s="14">
        <v>561</v>
      </c>
      <c r="B568" s="14">
        <v>80111600</v>
      </c>
      <c r="C568" s="25" t="s">
        <v>645</v>
      </c>
      <c r="D568" s="14" t="s">
        <v>329</v>
      </c>
      <c r="E568" s="14" t="s">
        <v>329</v>
      </c>
      <c r="F568" s="22">
        <v>8</v>
      </c>
      <c r="G568" s="18" t="s">
        <v>47</v>
      </c>
      <c r="H568" s="18" t="s">
        <v>20</v>
      </c>
      <c r="I568" s="39">
        <v>97876288</v>
      </c>
      <c r="J568" s="39">
        <v>97876288</v>
      </c>
      <c r="K568" s="14" t="s">
        <v>46</v>
      </c>
      <c r="L568" s="19" t="s">
        <v>19</v>
      </c>
      <c r="M568" s="14" t="s">
        <v>17</v>
      </c>
      <c r="N568" s="14" t="s">
        <v>18</v>
      </c>
      <c r="O568" s="15" t="s">
        <v>50</v>
      </c>
      <c r="P568" s="16" t="s">
        <v>283</v>
      </c>
      <c r="Q568" s="17" t="s">
        <v>51</v>
      </c>
    </row>
    <row r="569" spans="1:17" ht="45" x14ac:dyDescent="0.25">
      <c r="A569" s="14">
        <v>562</v>
      </c>
      <c r="B569" s="14">
        <v>80111600</v>
      </c>
      <c r="C569" s="25" t="s">
        <v>646</v>
      </c>
      <c r="D569" s="14" t="s">
        <v>329</v>
      </c>
      <c r="E569" s="14" t="s">
        <v>329</v>
      </c>
      <c r="F569" s="22">
        <v>8</v>
      </c>
      <c r="G569" s="18" t="s">
        <v>47</v>
      </c>
      <c r="H569" s="18" t="s">
        <v>20</v>
      </c>
      <c r="I569" s="39">
        <v>40000000</v>
      </c>
      <c r="J569" s="39">
        <v>40000000</v>
      </c>
      <c r="K569" s="14" t="s">
        <v>46</v>
      </c>
      <c r="L569" s="19" t="s">
        <v>19</v>
      </c>
      <c r="M569" s="14" t="s">
        <v>17</v>
      </c>
      <c r="N569" s="14" t="s">
        <v>18</v>
      </c>
      <c r="O569" s="15" t="s">
        <v>50</v>
      </c>
      <c r="P569" s="16" t="s">
        <v>283</v>
      </c>
      <c r="Q569" s="17" t="s">
        <v>51</v>
      </c>
    </row>
    <row r="570" spans="1:17" ht="45" x14ac:dyDescent="0.25">
      <c r="A570" s="38">
        <v>563</v>
      </c>
      <c r="B570" s="14">
        <v>80111600</v>
      </c>
      <c r="C570" s="25" t="s">
        <v>647</v>
      </c>
      <c r="D570" s="14" t="s">
        <v>329</v>
      </c>
      <c r="E570" s="14" t="s">
        <v>329</v>
      </c>
      <c r="F570" s="22">
        <v>8</v>
      </c>
      <c r="G570" s="18" t="s">
        <v>47</v>
      </c>
      <c r="H570" s="18" t="s">
        <v>20</v>
      </c>
      <c r="I570" s="39">
        <v>119103248</v>
      </c>
      <c r="J570" s="39">
        <v>119103248</v>
      </c>
      <c r="K570" s="14" t="s">
        <v>46</v>
      </c>
      <c r="L570" s="19" t="s">
        <v>19</v>
      </c>
      <c r="M570" s="14" t="s">
        <v>17</v>
      </c>
      <c r="N570" s="14" t="s">
        <v>18</v>
      </c>
      <c r="O570" s="15" t="s">
        <v>50</v>
      </c>
      <c r="P570" s="16" t="s">
        <v>283</v>
      </c>
      <c r="Q570" s="17" t="s">
        <v>51</v>
      </c>
    </row>
    <row r="571" spans="1:17" ht="60" x14ac:dyDescent="0.25">
      <c r="A571" s="14">
        <v>564</v>
      </c>
      <c r="B571" s="14">
        <v>80111600</v>
      </c>
      <c r="C571" s="25" t="s">
        <v>648</v>
      </c>
      <c r="D571" s="14" t="s">
        <v>329</v>
      </c>
      <c r="E571" s="14" t="s">
        <v>329</v>
      </c>
      <c r="F571" s="22">
        <v>8</v>
      </c>
      <c r="G571" s="18" t="s">
        <v>47</v>
      </c>
      <c r="H571" s="18" t="s">
        <v>20</v>
      </c>
      <c r="I571" s="39">
        <v>103428568</v>
      </c>
      <c r="J571" s="39">
        <v>103428568</v>
      </c>
      <c r="K571" s="14" t="s">
        <v>46</v>
      </c>
      <c r="L571" s="19" t="s">
        <v>19</v>
      </c>
      <c r="M571" s="14" t="s">
        <v>17</v>
      </c>
      <c r="N571" s="14" t="s">
        <v>18</v>
      </c>
      <c r="O571" s="15" t="s">
        <v>50</v>
      </c>
      <c r="P571" s="16" t="s">
        <v>283</v>
      </c>
      <c r="Q571" s="17" t="s">
        <v>51</v>
      </c>
    </row>
    <row r="572" spans="1:17" ht="75" x14ac:dyDescent="0.25">
      <c r="A572" s="14">
        <v>565</v>
      </c>
      <c r="B572" s="14">
        <v>80111600</v>
      </c>
      <c r="C572" s="25" t="s">
        <v>649</v>
      </c>
      <c r="D572" s="14" t="s">
        <v>329</v>
      </c>
      <c r="E572" s="14" t="s">
        <v>329</v>
      </c>
      <c r="F572" s="22">
        <v>8</v>
      </c>
      <c r="G572" s="18" t="s">
        <v>47</v>
      </c>
      <c r="H572" s="18" t="s">
        <v>20</v>
      </c>
      <c r="I572" s="39">
        <v>97876288</v>
      </c>
      <c r="J572" s="39">
        <v>97876288</v>
      </c>
      <c r="K572" s="14" t="s">
        <v>46</v>
      </c>
      <c r="L572" s="19" t="s">
        <v>19</v>
      </c>
      <c r="M572" s="14" t="s">
        <v>17</v>
      </c>
      <c r="N572" s="14" t="s">
        <v>18</v>
      </c>
      <c r="O572" s="15" t="s">
        <v>50</v>
      </c>
      <c r="P572" s="16" t="s">
        <v>283</v>
      </c>
      <c r="Q572" s="17" t="s">
        <v>51</v>
      </c>
    </row>
    <row r="573" spans="1:17" ht="75" x14ac:dyDescent="0.25">
      <c r="A573" s="38">
        <v>566</v>
      </c>
      <c r="B573" s="14">
        <v>80111600</v>
      </c>
      <c r="C573" s="25" t="s">
        <v>650</v>
      </c>
      <c r="D573" s="14" t="s">
        <v>329</v>
      </c>
      <c r="E573" s="14" t="s">
        <v>329</v>
      </c>
      <c r="F573" s="22">
        <v>8</v>
      </c>
      <c r="G573" s="18" t="s">
        <v>47</v>
      </c>
      <c r="H573" s="18" t="s">
        <v>20</v>
      </c>
      <c r="I573" s="39">
        <v>97876288</v>
      </c>
      <c r="J573" s="39">
        <v>97876288</v>
      </c>
      <c r="K573" s="14" t="s">
        <v>46</v>
      </c>
      <c r="L573" s="19" t="s">
        <v>19</v>
      </c>
      <c r="M573" s="14" t="s">
        <v>17</v>
      </c>
      <c r="N573" s="14" t="s">
        <v>18</v>
      </c>
      <c r="O573" s="15" t="s">
        <v>50</v>
      </c>
      <c r="P573" s="16" t="s">
        <v>283</v>
      </c>
      <c r="Q573" s="17" t="s">
        <v>51</v>
      </c>
    </row>
    <row r="574" spans="1:17" ht="75" x14ac:dyDescent="0.25">
      <c r="A574" s="14">
        <v>567</v>
      </c>
      <c r="B574" s="14">
        <v>80111600</v>
      </c>
      <c r="C574" s="25" t="s">
        <v>651</v>
      </c>
      <c r="D574" s="14" t="s">
        <v>329</v>
      </c>
      <c r="E574" s="14" t="s">
        <v>329</v>
      </c>
      <c r="F574" s="22">
        <v>8</v>
      </c>
      <c r="G574" s="18" t="s">
        <v>47</v>
      </c>
      <c r="H574" s="18" t="s">
        <v>20</v>
      </c>
      <c r="I574" s="39">
        <v>82248984</v>
      </c>
      <c r="J574" s="39">
        <v>82248984</v>
      </c>
      <c r="K574" s="14" t="s">
        <v>46</v>
      </c>
      <c r="L574" s="19" t="s">
        <v>19</v>
      </c>
      <c r="M574" s="14" t="s">
        <v>17</v>
      </c>
      <c r="N574" s="14" t="s">
        <v>18</v>
      </c>
      <c r="O574" s="15" t="s">
        <v>50</v>
      </c>
      <c r="P574" s="16" t="s">
        <v>283</v>
      </c>
      <c r="Q574" s="17" t="s">
        <v>51</v>
      </c>
    </row>
    <row r="575" spans="1:17" ht="75" x14ac:dyDescent="0.25">
      <c r="A575" s="14">
        <v>568</v>
      </c>
      <c r="B575" s="14">
        <v>80111600</v>
      </c>
      <c r="C575" s="25" t="s">
        <v>652</v>
      </c>
      <c r="D575" s="14" t="s">
        <v>329</v>
      </c>
      <c r="E575" s="14" t="s">
        <v>329</v>
      </c>
      <c r="F575" s="22">
        <v>8</v>
      </c>
      <c r="G575" s="18" t="s">
        <v>47</v>
      </c>
      <c r="H575" s="18" t="s">
        <v>20</v>
      </c>
      <c r="I575" s="39">
        <v>82248984</v>
      </c>
      <c r="J575" s="39">
        <v>82248984</v>
      </c>
      <c r="K575" s="14" t="s">
        <v>46</v>
      </c>
      <c r="L575" s="19" t="s">
        <v>19</v>
      </c>
      <c r="M575" s="14" t="s">
        <v>17</v>
      </c>
      <c r="N575" s="14" t="s">
        <v>18</v>
      </c>
      <c r="O575" s="15" t="s">
        <v>50</v>
      </c>
      <c r="P575" s="16" t="s">
        <v>283</v>
      </c>
      <c r="Q575" s="17" t="s">
        <v>51</v>
      </c>
    </row>
    <row r="576" spans="1:17" ht="60" x14ac:dyDescent="0.25">
      <c r="A576" s="38">
        <v>569</v>
      </c>
      <c r="B576" s="14">
        <v>80111600</v>
      </c>
      <c r="C576" s="25" t="s">
        <v>653</v>
      </c>
      <c r="D576" s="14" t="s">
        <v>329</v>
      </c>
      <c r="E576" s="14" t="s">
        <v>329</v>
      </c>
      <c r="F576" s="22">
        <v>8</v>
      </c>
      <c r="G576" s="18" t="s">
        <v>47</v>
      </c>
      <c r="H576" s="18" t="s">
        <v>20</v>
      </c>
      <c r="I576" s="39">
        <v>82248984</v>
      </c>
      <c r="J576" s="39">
        <v>82248984</v>
      </c>
      <c r="K576" s="14" t="s">
        <v>46</v>
      </c>
      <c r="L576" s="19" t="s">
        <v>19</v>
      </c>
      <c r="M576" s="14" t="s">
        <v>17</v>
      </c>
      <c r="N576" s="14" t="s">
        <v>18</v>
      </c>
      <c r="O576" s="15" t="s">
        <v>50</v>
      </c>
      <c r="P576" s="16" t="s">
        <v>283</v>
      </c>
      <c r="Q576" s="17" t="s">
        <v>51</v>
      </c>
    </row>
    <row r="577" spans="1:17" ht="60" x14ac:dyDescent="0.25">
      <c r="A577" s="14">
        <v>570</v>
      </c>
      <c r="B577" s="14">
        <v>80111600</v>
      </c>
      <c r="C577" s="25" t="s">
        <v>654</v>
      </c>
      <c r="D577" s="14" t="s">
        <v>329</v>
      </c>
      <c r="E577" s="14" t="s">
        <v>329</v>
      </c>
      <c r="F577" s="22">
        <v>8</v>
      </c>
      <c r="G577" s="18" t="s">
        <v>47</v>
      </c>
      <c r="H577" s="18" t="s">
        <v>20</v>
      </c>
      <c r="I577" s="39">
        <v>82248984</v>
      </c>
      <c r="J577" s="39">
        <v>82248984</v>
      </c>
      <c r="K577" s="14" t="s">
        <v>46</v>
      </c>
      <c r="L577" s="19" t="s">
        <v>19</v>
      </c>
      <c r="M577" s="14" t="s">
        <v>17</v>
      </c>
      <c r="N577" s="14" t="s">
        <v>18</v>
      </c>
      <c r="O577" s="15" t="s">
        <v>50</v>
      </c>
      <c r="P577" s="16" t="s">
        <v>283</v>
      </c>
      <c r="Q577" s="17" t="s">
        <v>51</v>
      </c>
    </row>
    <row r="578" spans="1:17" ht="45" x14ac:dyDescent="0.25">
      <c r="A578" s="14">
        <v>571</v>
      </c>
      <c r="B578" s="14">
        <v>80111600</v>
      </c>
      <c r="C578" s="25" t="s">
        <v>655</v>
      </c>
      <c r="D578" s="14" t="s">
        <v>329</v>
      </c>
      <c r="E578" s="14" t="s">
        <v>329</v>
      </c>
      <c r="F578" s="22">
        <v>8</v>
      </c>
      <c r="G578" s="18" t="s">
        <v>47</v>
      </c>
      <c r="H578" s="18" t="s">
        <v>20</v>
      </c>
      <c r="I578" s="39">
        <v>82248984</v>
      </c>
      <c r="J578" s="39">
        <v>82248984</v>
      </c>
      <c r="K578" s="14" t="s">
        <v>46</v>
      </c>
      <c r="L578" s="19" t="s">
        <v>19</v>
      </c>
      <c r="M578" s="14" t="s">
        <v>17</v>
      </c>
      <c r="N578" s="14" t="s">
        <v>18</v>
      </c>
      <c r="O578" s="15" t="s">
        <v>50</v>
      </c>
      <c r="P578" s="16" t="s">
        <v>283</v>
      </c>
      <c r="Q578" s="17" t="s">
        <v>51</v>
      </c>
    </row>
    <row r="579" spans="1:17" ht="45" x14ac:dyDescent="0.25">
      <c r="A579" s="38">
        <v>572</v>
      </c>
      <c r="B579" s="14">
        <v>80111600</v>
      </c>
      <c r="C579" s="25" t="s">
        <v>656</v>
      </c>
      <c r="D579" s="14" t="s">
        <v>329</v>
      </c>
      <c r="E579" s="14" t="s">
        <v>329</v>
      </c>
      <c r="F579" s="22">
        <v>8</v>
      </c>
      <c r="G579" s="18" t="s">
        <v>47</v>
      </c>
      <c r="H579" s="18" t="s">
        <v>20</v>
      </c>
      <c r="I579" s="39">
        <v>82248984</v>
      </c>
      <c r="J579" s="39">
        <v>82248984</v>
      </c>
      <c r="K579" s="14" t="s">
        <v>46</v>
      </c>
      <c r="L579" s="19" t="s">
        <v>19</v>
      </c>
      <c r="M579" s="14" t="s">
        <v>17</v>
      </c>
      <c r="N579" s="14" t="s">
        <v>18</v>
      </c>
      <c r="O579" s="15" t="s">
        <v>50</v>
      </c>
      <c r="P579" s="16" t="s">
        <v>283</v>
      </c>
      <c r="Q579" s="17" t="s">
        <v>51</v>
      </c>
    </row>
    <row r="580" spans="1:17" ht="45" x14ac:dyDescent="0.25">
      <c r="A580" s="14">
        <v>573</v>
      </c>
      <c r="B580" s="14">
        <v>80111600</v>
      </c>
      <c r="C580" s="25" t="s">
        <v>657</v>
      </c>
      <c r="D580" s="14" t="s">
        <v>329</v>
      </c>
      <c r="E580" s="14" t="s">
        <v>329</v>
      </c>
      <c r="F580" s="22">
        <v>8</v>
      </c>
      <c r="G580" s="18" t="s">
        <v>47</v>
      </c>
      <c r="H580" s="18" t="s">
        <v>20</v>
      </c>
      <c r="I580" s="39">
        <v>82248984</v>
      </c>
      <c r="J580" s="39">
        <v>82248984</v>
      </c>
      <c r="K580" s="14" t="s">
        <v>46</v>
      </c>
      <c r="L580" s="19" t="s">
        <v>19</v>
      </c>
      <c r="M580" s="14" t="s">
        <v>17</v>
      </c>
      <c r="N580" s="14" t="s">
        <v>18</v>
      </c>
      <c r="O580" s="15" t="s">
        <v>50</v>
      </c>
      <c r="P580" s="16" t="s">
        <v>283</v>
      </c>
      <c r="Q580" s="17" t="s">
        <v>51</v>
      </c>
    </row>
    <row r="581" spans="1:17" ht="45" x14ac:dyDescent="0.25">
      <c r="A581" s="14">
        <v>574</v>
      </c>
      <c r="B581" s="14">
        <v>80111600</v>
      </c>
      <c r="C581" s="25" t="s">
        <v>658</v>
      </c>
      <c r="D581" s="14" t="s">
        <v>329</v>
      </c>
      <c r="E581" s="14" t="s">
        <v>329</v>
      </c>
      <c r="F581" s="22">
        <v>8</v>
      </c>
      <c r="G581" s="18" t="s">
        <v>47</v>
      </c>
      <c r="H581" s="18" t="s">
        <v>20</v>
      </c>
      <c r="I581" s="39">
        <v>82248984</v>
      </c>
      <c r="J581" s="39">
        <v>82248984</v>
      </c>
      <c r="K581" s="14" t="s">
        <v>46</v>
      </c>
      <c r="L581" s="19" t="s">
        <v>19</v>
      </c>
      <c r="M581" s="14" t="s">
        <v>17</v>
      </c>
      <c r="N581" s="14" t="s">
        <v>18</v>
      </c>
      <c r="O581" s="15" t="s">
        <v>50</v>
      </c>
      <c r="P581" s="16" t="s">
        <v>283</v>
      </c>
      <c r="Q581" s="17" t="s">
        <v>51</v>
      </c>
    </row>
    <row r="582" spans="1:17" ht="45" x14ac:dyDescent="0.25">
      <c r="A582" s="38">
        <v>575</v>
      </c>
      <c r="B582" s="14">
        <v>80111600</v>
      </c>
      <c r="C582" s="25" t="s">
        <v>659</v>
      </c>
      <c r="D582" s="14" t="s">
        <v>329</v>
      </c>
      <c r="E582" s="14" t="s">
        <v>329</v>
      </c>
      <c r="F582" s="22">
        <v>8</v>
      </c>
      <c r="G582" s="18" t="s">
        <v>47</v>
      </c>
      <c r="H582" s="18" t="s">
        <v>20</v>
      </c>
      <c r="I582" s="39">
        <v>82248984</v>
      </c>
      <c r="J582" s="39">
        <v>82248984</v>
      </c>
      <c r="K582" s="14" t="s">
        <v>46</v>
      </c>
      <c r="L582" s="19" t="s">
        <v>19</v>
      </c>
      <c r="M582" s="14" t="s">
        <v>17</v>
      </c>
      <c r="N582" s="14" t="s">
        <v>18</v>
      </c>
      <c r="O582" s="15" t="s">
        <v>50</v>
      </c>
      <c r="P582" s="16" t="s">
        <v>283</v>
      </c>
      <c r="Q582" s="17" t="s">
        <v>51</v>
      </c>
    </row>
    <row r="583" spans="1:17" ht="45" x14ac:dyDescent="0.25">
      <c r="A583" s="14">
        <v>576</v>
      </c>
      <c r="B583" s="14">
        <v>80111600</v>
      </c>
      <c r="C583" s="25" t="s">
        <v>660</v>
      </c>
      <c r="D583" s="14" t="s">
        <v>329</v>
      </c>
      <c r="E583" s="14" t="s">
        <v>329</v>
      </c>
      <c r="F583" s="22">
        <v>8</v>
      </c>
      <c r="G583" s="18" t="s">
        <v>47</v>
      </c>
      <c r="H583" s="18" t="s">
        <v>20</v>
      </c>
      <c r="I583" s="39">
        <v>103428568</v>
      </c>
      <c r="J583" s="39">
        <v>103428568</v>
      </c>
      <c r="K583" s="14" t="s">
        <v>46</v>
      </c>
      <c r="L583" s="19" t="s">
        <v>19</v>
      </c>
      <c r="M583" s="14" t="s">
        <v>17</v>
      </c>
      <c r="N583" s="14" t="s">
        <v>18</v>
      </c>
      <c r="O583" s="15" t="s">
        <v>50</v>
      </c>
      <c r="P583" s="16" t="s">
        <v>283</v>
      </c>
      <c r="Q583" s="17" t="s">
        <v>51</v>
      </c>
    </row>
    <row r="584" spans="1:17" ht="45" x14ac:dyDescent="0.25">
      <c r="A584" s="14">
        <v>577</v>
      </c>
      <c r="B584" s="14">
        <v>80111600</v>
      </c>
      <c r="C584" s="25" t="s">
        <v>661</v>
      </c>
      <c r="D584" s="14" t="s">
        <v>329</v>
      </c>
      <c r="E584" s="14" t="s">
        <v>329</v>
      </c>
      <c r="F584" s="22">
        <v>8</v>
      </c>
      <c r="G584" s="18" t="s">
        <v>47</v>
      </c>
      <c r="H584" s="18" t="s">
        <v>20</v>
      </c>
      <c r="I584" s="39">
        <v>82248984</v>
      </c>
      <c r="J584" s="39">
        <v>82248984</v>
      </c>
      <c r="K584" s="14" t="s">
        <v>46</v>
      </c>
      <c r="L584" s="19" t="s">
        <v>19</v>
      </c>
      <c r="M584" s="14" t="s">
        <v>17</v>
      </c>
      <c r="N584" s="14" t="s">
        <v>18</v>
      </c>
      <c r="O584" s="15" t="s">
        <v>50</v>
      </c>
      <c r="P584" s="16" t="s">
        <v>283</v>
      </c>
      <c r="Q584" s="17" t="s">
        <v>51</v>
      </c>
    </row>
    <row r="585" spans="1:17" ht="45" x14ac:dyDescent="0.25">
      <c r="A585" s="38">
        <v>578</v>
      </c>
      <c r="B585" s="14">
        <v>80111600</v>
      </c>
      <c r="C585" s="25" t="s">
        <v>662</v>
      </c>
      <c r="D585" s="14" t="s">
        <v>329</v>
      </c>
      <c r="E585" s="14" t="s">
        <v>329</v>
      </c>
      <c r="F585" s="22">
        <v>8</v>
      </c>
      <c r="G585" s="18" t="s">
        <v>47</v>
      </c>
      <c r="H585" s="18" t="s">
        <v>20</v>
      </c>
      <c r="I585" s="39">
        <v>82248984</v>
      </c>
      <c r="J585" s="39">
        <v>82248984</v>
      </c>
      <c r="K585" s="14" t="s">
        <v>46</v>
      </c>
      <c r="L585" s="19" t="s">
        <v>19</v>
      </c>
      <c r="M585" s="14" t="s">
        <v>17</v>
      </c>
      <c r="N585" s="14" t="s">
        <v>18</v>
      </c>
      <c r="O585" s="15" t="s">
        <v>50</v>
      </c>
      <c r="P585" s="16" t="s">
        <v>283</v>
      </c>
      <c r="Q585" s="17" t="s">
        <v>51</v>
      </c>
    </row>
    <row r="586" spans="1:17" ht="45" x14ac:dyDescent="0.25">
      <c r="A586" s="14">
        <v>579</v>
      </c>
      <c r="B586" s="14">
        <v>80111600</v>
      </c>
      <c r="C586" s="25" t="s">
        <v>663</v>
      </c>
      <c r="D586" s="14" t="s">
        <v>329</v>
      </c>
      <c r="E586" s="14" t="s">
        <v>329</v>
      </c>
      <c r="F586" s="22">
        <v>8</v>
      </c>
      <c r="G586" s="18" t="s">
        <v>47</v>
      </c>
      <c r="H586" s="18" t="s">
        <v>20</v>
      </c>
      <c r="I586" s="39">
        <v>82248984</v>
      </c>
      <c r="J586" s="39">
        <v>82248984</v>
      </c>
      <c r="K586" s="14" t="s">
        <v>46</v>
      </c>
      <c r="L586" s="19" t="s">
        <v>19</v>
      </c>
      <c r="M586" s="14" t="s">
        <v>17</v>
      </c>
      <c r="N586" s="14" t="s">
        <v>18</v>
      </c>
      <c r="O586" s="15" t="s">
        <v>50</v>
      </c>
      <c r="P586" s="16" t="s">
        <v>283</v>
      </c>
      <c r="Q586" s="17" t="s">
        <v>51</v>
      </c>
    </row>
    <row r="587" spans="1:17" ht="45" x14ac:dyDescent="0.25">
      <c r="A587" s="14">
        <v>580</v>
      </c>
      <c r="B587" s="14">
        <v>80111600</v>
      </c>
      <c r="C587" s="25" t="s">
        <v>664</v>
      </c>
      <c r="D587" s="14" t="s">
        <v>329</v>
      </c>
      <c r="E587" s="14" t="s">
        <v>329</v>
      </c>
      <c r="F587" s="22">
        <v>8</v>
      </c>
      <c r="G587" s="18" t="s">
        <v>47</v>
      </c>
      <c r="H587" s="18" t="s">
        <v>20</v>
      </c>
      <c r="I587" s="39">
        <v>82248984</v>
      </c>
      <c r="J587" s="39">
        <v>82248984</v>
      </c>
      <c r="K587" s="14" t="s">
        <v>46</v>
      </c>
      <c r="L587" s="19" t="s">
        <v>19</v>
      </c>
      <c r="M587" s="14" t="s">
        <v>17</v>
      </c>
      <c r="N587" s="14" t="s">
        <v>18</v>
      </c>
      <c r="O587" s="15" t="s">
        <v>50</v>
      </c>
      <c r="P587" s="16" t="s">
        <v>283</v>
      </c>
      <c r="Q587" s="17" t="s">
        <v>51</v>
      </c>
    </row>
    <row r="588" spans="1:17" ht="45" x14ac:dyDescent="0.25">
      <c r="A588" s="38">
        <v>581</v>
      </c>
      <c r="B588" s="14">
        <v>80111600</v>
      </c>
      <c r="C588" s="25" t="s">
        <v>665</v>
      </c>
      <c r="D588" s="14" t="s">
        <v>329</v>
      </c>
      <c r="E588" s="14" t="s">
        <v>329</v>
      </c>
      <c r="F588" s="22">
        <v>8</v>
      </c>
      <c r="G588" s="18" t="s">
        <v>47</v>
      </c>
      <c r="H588" s="18" t="s">
        <v>20</v>
      </c>
      <c r="I588" s="39">
        <v>82248984</v>
      </c>
      <c r="J588" s="39">
        <v>82248984</v>
      </c>
      <c r="K588" s="14" t="s">
        <v>46</v>
      </c>
      <c r="L588" s="19" t="s">
        <v>19</v>
      </c>
      <c r="M588" s="14" t="s">
        <v>17</v>
      </c>
      <c r="N588" s="14" t="s">
        <v>18</v>
      </c>
      <c r="O588" s="15" t="s">
        <v>50</v>
      </c>
      <c r="P588" s="16" t="s">
        <v>283</v>
      </c>
      <c r="Q588" s="17" t="s">
        <v>51</v>
      </c>
    </row>
    <row r="589" spans="1:17" ht="45" x14ac:dyDescent="0.25">
      <c r="A589" s="14">
        <v>582</v>
      </c>
      <c r="B589" s="14">
        <v>80111600</v>
      </c>
      <c r="C589" s="25" t="s">
        <v>666</v>
      </c>
      <c r="D589" s="14" t="s">
        <v>329</v>
      </c>
      <c r="E589" s="14" t="s">
        <v>329</v>
      </c>
      <c r="F589" s="22">
        <v>8</v>
      </c>
      <c r="G589" s="18" t="s">
        <v>47</v>
      </c>
      <c r="H589" s="18" t="s">
        <v>20</v>
      </c>
      <c r="I589" s="39">
        <v>82248984</v>
      </c>
      <c r="J589" s="39">
        <v>82248984</v>
      </c>
      <c r="K589" s="14" t="s">
        <v>46</v>
      </c>
      <c r="L589" s="19" t="s">
        <v>19</v>
      </c>
      <c r="M589" s="14" t="s">
        <v>17</v>
      </c>
      <c r="N589" s="14" t="s">
        <v>18</v>
      </c>
      <c r="O589" s="15" t="s">
        <v>50</v>
      </c>
      <c r="P589" s="16" t="s">
        <v>283</v>
      </c>
      <c r="Q589" s="17" t="s">
        <v>51</v>
      </c>
    </row>
    <row r="590" spans="1:17" ht="45" x14ac:dyDescent="0.25">
      <c r="A590" s="14">
        <v>583</v>
      </c>
      <c r="B590" s="14">
        <v>80111600</v>
      </c>
      <c r="C590" s="25" t="s">
        <v>667</v>
      </c>
      <c r="D590" s="14" t="s">
        <v>329</v>
      </c>
      <c r="E590" s="14" t="s">
        <v>329</v>
      </c>
      <c r="F590" s="22">
        <v>8</v>
      </c>
      <c r="G590" s="18" t="s">
        <v>47</v>
      </c>
      <c r="H590" s="18" t="s">
        <v>20</v>
      </c>
      <c r="I590" s="39">
        <v>82248984</v>
      </c>
      <c r="J590" s="39">
        <v>82248984</v>
      </c>
      <c r="K590" s="14" t="s">
        <v>46</v>
      </c>
      <c r="L590" s="19" t="s">
        <v>19</v>
      </c>
      <c r="M590" s="14" t="s">
        <v>17</v>
      </c>
      <c r="N590" s="14" t="s">
        <v>18</v>
      </c>
      <c r="O590" s="15" t="s">
        <v>50</v>
      </c>
      <c r="P590" s="16" t="s">
        <v>283</v>
      </c>
      <c r="Q590" s="17" t="s">
        <v>51</v>
      </c>
    </row>
    <row r="591" spans="1:17" ht="45" x14ac:dyDescent="0.25">
      <c r="A591" s="38">
        <v>584</v>
      </c>
      <c r="B591" s="14">
        <v>80111600</v>
      </c>
      <c r="C591" s="25" t="s">
        <v>668</v>
      </c>
      <c r="D591" s="14" t="s">
        <v>329</v>
      </c>
      <c r="E591" s="14" t="s">
        <v>329</v>
      </c>
      <c r="F591" s="22">
        <v>8</v>
      </c>
      <c r="G591" s="18" t="s">
        <v>47</v>
      </c>
      <c r="H591" s="18" t="s">
        <v>20</v>
      </c>
      <c r="I591" s="39">
        <v>82248984</v>
      </c>
      <c r="J591" s="39">
        <v>82248984</v>
      </c>
      <c r="K591" s="14" t="s">
        <v>46</v>
      </c>
      <c r="L591" s="19" t="s">
        <v>19</v>
      </c>
      <c r="M591" s="14" t="s">
        <v>17</v>
      </c>
      <c r="N591" s="14" t="s">
        <v>18</v>
      </c>
      <c r="O591" s="15" t="s">
        <v>50</v>
      </c>
      <c r="P591" s="16" t="s">
        <v>283</v>
      </c>
      <c r="Q591" s="17" t="s">
        <v>51</v>
      </c>
    </row>
    <row r="592" spans="1:17" ht="45" x14ac:dyDescent="0.25">
      <c r="A592" s="14">
        <v>585</v>
      </c>
      <c r="B592" s="14">
        <v>80111600</v>
      </c>
      <c r="C592" s="25" t="s">
        <v>669</v>
      </c>
      <c r="D592" s="14" t="s">
        <v>329</v>
      </c>
      <c r="E592" s="14" t="s">
        <v>329</v>
      </c>
      <c r="F592" s="22">
        <v>8</v>
      </c>
      <c r="G592" s="18" t="s">
        <v>47</v>
      </c>
      <c r="H592" s="18" t="s">
        <v>20</v>
      </c>
      <c r="I592" s="39">
        <v>82248984</v>
      </c>
      <c r="J592" s="39">
        <v>82248984</v>
      </c>
      <c r="K592" s="14" t="s">
        <v>46</v>
      </c>
      <c r="L592" s="19" t="s">
        <v>19</v>
      </c>
      <c r="M592" s="14" t="s">
        <v>17</v>
      </c>
      <c r="N592" s="14" t="s">
        <v>18</v>
      </c>
      <c r="O592" s="15" t="s">
        <v>50</v>
      </c>
      <c r="P592" s="16" t="s">
        <v>283</v>
      </c>
      <c r="Q592" s="17" t="s">
        <v>51</v>
      </c>
    </row>
    <row r="593" spans="1:17" ht="45" x14ac:dyDescent="0.25">
      <c r="A593" s="14">
        <v>586</v>
      </c>
      <c r="B593" s="14">
        <v>80111600</v>
      </c>
      <c r="C593" s="25" t="s">
        <v>670</v>
      </c>
      <c r="D593" s="14" t="s">
        <v>329</v>
      </c>
      <c r="E593" s="14" t="s">
        <v>329</v>
      </c>
      <c r="F593" s="22">
        <v>8</v>
      </c>
      <c r="G593" s="18" t="s">
        <v>47</v>
      </c>
      <c r="H593" s="18" t="s">
        <v>20</v>
      </c>
      <c r="I593" s="39">
        <v>40000000</v>
      </c>
      <c r="J593" s="39">
        <v>40000000</v>
      </c>
      <c r="K593" s="14" t="s">
        <v>46</v>
      </c>
      <c r="L593" s="19" t="s">
        <v>19</v>
      </c>
      <c r="M593" s="14" t="s">
        <v>17</v>
      </c>
      <c r="N593" s="14" t="s">
        <v>18</v>
      </c>
      <c r="O593" s="15" t="s">
        <v>50</v>
      </c>
      <c r="P593" s="16" t="s">
        <v>283</v>
      </c>
      <c r="Q593" s="17" t="s">
        <v>51</v>
      </c>
    </row>
    <row r="594" spans="1:17" ht="45" x14ac:dyDescent="0.25">
      <c r="A594" s="38">
        <v>587</v>
      </c>
      <c r="B594" s="14">
        <v>80111600</v>
      </c>
      <c r="C594" s="25" t="s">
        <v>671</v>
      </c>
      <c r="D594" s="14" t="s">
        <v>329</v>
      </c>
      <c r="E594" s="14" t="s">
        <v>329</v>
      </c>
      <c r="F594" s="22">
        <v>8</v>
      </c>
      <c r="G594" s="18" t="s">
        <v>47</v>
      </c>
      <c r="H594" s="18" t="s">
        <v>20</v>
      </c>
      <c r="I594" s="39">
        <v>40000000</v>
      </c>
      <c r="J594" s="39">
        <v>40000000</v>
      </c>
      <c r="K594" s="14" t="s">
        <v>46</v>
      </c>
      <c r="L594" s="19" t="s">
        <v>19</v>
      </c>
      <c r="M594" s="14" t="s">
        <v>17</v>
      </c>
      <c r="N594" s="14" t="s">
        <v>18</v>
      </c>
      <c r="O594" s="15" t="s">
        <v>50</v>
      </c>
      <c r="P594" s="16" t="s">
        <v>283</v>
      </c>
      <c r="Q594" s="17" t="s">
        <v>51</v>
      </c>
    </row>
    <row r="595" spans="1:17" ht="45" x14ac:dyDescent="0.25">
      <c r="A595" s="14">
        <v>588</v>
      </c>
      <c r="B595" s="14">
        <v>80111600</v>
      </c>
      <c r="C595" s="25" t="s">
        <v>672</v>
      </c>
      <c r="D595" s="14" t="s">
        <v>329</v>
      </c>
      <c r="E595" s="14" t="s">
        <v>329</v>
      </c>
      <c r="F595" s="22">
        <v>8</v>
      </c>
      <c r="G595" s="18" t="s">
        <v>47</v>
      </c>
      <c r="H595" s="18" t="s">
        <v>20</v>
      </c>
      <c r="I595" s="39">
        <v>82248984</v>
      </c>
      <c r="J595" s="39">
        <v>82248984</v>
      </c>
      <c r="K595" s="14" t="s">
        <v>46</v>
      </c>
      <c r="L595" s="19" t="s">
        <v>19</v>
      </c>
      <c r="M595" s="14" t="s">
        <v>17</v>
      </c>
      <c r="N595" s="14" t="s">
        <v>18</v>
      </c>
      <c r="O595" s="15" t="s">
        <v>50</v>
      </c>
      <c r="P595" s="16" t="s">
        <v>283</v>
      </c>
      <c r="Q595" s="17" t="s">
        <v>51</v>
      </c>
    </row>
    <row r="596" spans="1:17" ht="45" x14ac:dyDescent="0.25">
      <c r="A596" s="14">
        <v>589</v>
      </c>
      <c r="B596" s="14">
        <v>80111600</v>
      </c>
      <c r="C596" s="25" t="s">
        <v>673</v>
      </c>
      <c r="D596" s="14" t="s">
        <v>329</v>
      </c>
      <c r="E596" s="14" t="s">
        <v>329</v>
      </c>
      <c r="F596" s="22">
        <v>8</v>
      </c>
      <c r="G596" s="18" t="s">
        <v>47</v>
      </c>
      <c r="H596" s="18" t="s">
        <v>20</v>
      </c>
      <c r="I596" s="39">
        <v>82248984</v>
      </c>
      <c r="J596" s="39">
        <v>82248984</v>
      </c>
      <c r="K596" s="14" t="s">
        <v>46</v>
      </c>
      <c r="L596" s="19" t="s">
        <v>19</v>
      </c>
      <c r="M596" s="14" t="s">
        <v>17</v>
      </c>
      <c r="N596" s="14" t="s">
        <v>18</v>
      </c>
      <c r="O596" s="15" t="s">
        <v>50</v>
      </c>
      <c r="P596" s="16" t="s">
        <v>283</v>
      </c>
      <c r="Q596" s="17" t="s">
        <v>51</v>
      </c>
    </row>
    <row r="597" spans="1:17" ht="45" x14ac:dyDescent="0.25">
      <c r="A597" s="38">
        <v>590</v>
      </c>
      <c r="B597" s="14">
        <v>80111600</v>
      </c>
      <c r="C597" s="25" t="s">
        <v>674</v>
      </c>
      <c r="D597" s="14" t="s">
        <v>329</v>
      </c>
      <c r="E597" s="14" t="s">
        <v>329</v>
      </c>
      <c r="F597" s="22">
        <v>8</v>
      </c>
      <c r="G597" s="18" t="s">
        <v>47</v>
      </c>
      <c r="H597" s="18" t="s">
        <v>20</v>
      </c>
      <c r="I597" s="39">
        <v>82248984</v>
      </c>
      <c r="J597" s="39">
        <v>82248984</v>
      </c>
      <c r="K597" s="14" t="s">
        <v>46</v>
      </c>
      <c r="L597" s="19" t="s">
        <v>19</v>
      </c>
      <c r="M597" s="14" t="s">
        <v>17</v>
      </c>
      <c r="N597" s="14" t="s">
        <v>18</v>
      </c>
      <c r="O597" s="15" t="s">
        <v>50</v>
      </c>
      <c r="P597" s="16" t="s">
        <v>283</v>
      </c>
      <c r="Q597" s="17" t="s">
        <v>51</v>
      </c>
    </row>
    <row r="598" spans="1:17" ht="45" x14ac:dyDescent="0.25">
      <c r="A598" s="14">
        <v>591</v>
      </c>
      <c r="B598" s="14">
        <v>80111600</v>
      </c>
      <c r="C598" s="25" t="s">
        <v>675</v>
      </c>
      <c r="D598" s="14" t="s">
        <v>329</v>
      </c>
      <c r="E598" s="14" t="s">
        <v>329</v>
      </c>
      <c r="F598" s="22">
        <v>8</v>
      </c>
      <c r="G598" s="18" t="s">
        <v>47</v>
      </c>
      <c r="H598" s="18" t="s">
        <v>20</v>
      </c>
      <c r="I598" s="39">
        <v>82248984</v>
      </c>
      <c r="J598" s="39">
        <v>82248984</v>
      </c>
      <c r="K598" s="14" t="s">
        <v>46</v>
      </c>
      <c r="L598" s="19" t="s">
        <v>19</v>
      </c>
      <c r="M598" s="14" t="s">
        <v>17</v>
      </c>
      <c r="N598" s="14" t="s">
        <v>18</v>
      </c>
      <c r="O598" s="15" t="s">
        <v>50</v>
      </c>
      <c r="P598" s="16" t="s">
        <v>283</v>
      </c>
      <c r="Q598" s="17" t="s">
        <v>51</v>
      </c>
    </row>
    <row r="599" spans="1:17" ht="45" x14ac:dyDescent="0.25">
      <c r="A599" s="14">
        <v>592</v>
      </c>
      <c r="B599" s="14">
        <v>80111600</v>
      </c>
      <c r="C599" s="25" t="s">
        <v>676</v>
      </c>
      <c r="D599" s="14" t="s">
        <v>329</v>
      </c>
      <c r="E599" s="14" t="s">
        <v>329</v>
      </c>
      <c r="F599" s="22">
        <v>8</v>
      </c>
      <c r="G599" s="18" t="s">
        <v>47</v>
      </c>
      <c r="H599" s="18" t="s">
        <v>20</v>
      </c>
      <c r="I599" s="39">
        <v>82248984</v>
      </c>
      <c r="J599" s="39">
        <v>82248984</v>
      </c>
      <c r="K599" s="14" t="s">
        <v>46</v>
      </c>
      <c r="L599" s="19" t="s">
        <v>19</v>
      </c>
      <c r="M599" s="14" t="s">
        <v>17</v>
      </c>
      <c r="N599" s="14" t="s">
        <v>18</v>
      </c>
      <c r="O599" s="15" t="s">
        <v>50</v>
      </c>
      <c r="P599" s="16" t="s">
        <v>283</v>
      </c>
      <c r="Q599" s="17" t="s">
        <v>51</v>
      </c>
    </row>
    <row r="600" spans="1:17" ht="45" x14ac:dyDescent="0.25">
      <c r="A600" s="38">
        <v>593</v>
      </c>
      <c r="B600" s="14">
        <v>80111600</v>
      </c>
      <c r="C600" s="25" t="s">
        <v>677</v>
      </c>
      <c r="D600" s="14" t="s">
        <v>329</v>
      </c>
      <c r="E600" s="14" t="s">
        <v>329</v>
      </c>
      <c r="F600" s="22">
        <v>8</v>
      </c>
      <c r="G600" s="18" t="s">
        <v>47</v>
      </c>
      <c r="H600" s="18" t="s">
        <v>20</v>
      </c>
      <c r="I600" s="39">
        <v>82248984</v>
      </c>
      <c r="J600" s="39">
        <v>82248984</v>
      </c>
      <c r="K600" s="14" t="s">
        <v>46</v>
      </c>
      <c r="L600" s="19" t="s">
        <v>19</v>
      </c>
      <c r="M600" s="14" t="s">
        <v>17</v>
      </c>
      <c r="N600" s="14" t="s">
        <v>18</v>
      </c>
      <c r="O600" s="15" t="s">
        <v>50</v>
      </c>
      <c r="P600" s="16" t="s">
        <v>283</v>
      </c>
      <c r="Q600" s="17" t="s">
        <v>51</v>
      </c>
    </row>
    <row r="601" spans="1:17" ht="45" x14ac:dyDescent="0.25">
      <c r="A601" s="14">
        <v>594</v>
      </c>
      <c r="B601" s="14">
        <v>80111600</v>
      </c>
      <c r="C601" s="25" t="s">
        <v>678</v>
      </c>
      <c r="D601" s="14" t="s">
        <v>329</v>
      </c>
      <c r="E601" s="14" t="s">
        <v>329</v>
      </c>
      <c r="F601" s="22">
        <v>8</v>
      </c>
      <c r="G601" s="18" t="s">
        <v>47</v>
      </c>
      <c r="H601" s="18" t="s">
        <v>20</v>
      </c>
      <c r="I601" s="39">
        <v>82248984</v>
      </c>
      <c r="J601" s="39">
        <v>82248984</v>
      </c>
      <c r="K601" s="14" t="s">
        <v>46</v>
      </c>
      <c r="L601" s="19" t="s">
        <v>19</v>
      </c>
      <c r="M601" s="14" t="s">
        <v>17</v>
      </c>
      <c r="N601" s="14" t="s">
        <v>18</v>
      </c>
      <c r="O601" s="15" t="s">
        <v>50</v>
      </c>
      <c r="P601" s="16" t="s">
        <v>283</v>
      </c>
      <c r="Q601" s="17" t="s">
        <v>51</v>
      </c>
    </row>
    <row r="602" spans="1:17" ht="45" x14ac:dyDescent="0.25">
      <c r="A602" s="14">
        <v>595</v>
      </c>
      <c r="B602" s="14">
        <v>80111600</v>
      </c>
      <c r="C602" s="25" t="s">
        <v>679</v>
      </c>
      <c r="D602" s="14" t="s">
        <v>329</v>
      </c>
      <c r="E602" s="14" t="s">
        <v>329</v>
      </c>
      <c r="F602" s="22">
        <v>8</v>
      </c>
      <c r="G602" s="18" t="s">
        <v>47</v>
      </c>
      <c r="H602" s="18" t="s">
        <v>20</v>
      </c>
      <c r="I602" s="39">
        <v>92000000</v>
      </c>
      <c r="J602" s="39">
        <v>92000000</v>
      </c>
      <c r="K602" s="14" t="s">
        <v>46</v>
      </c>
      <c r="L602" s="19" t="s">
        <v>19</v>
      </c>
      <c r="M602" s="14" t="s">
        <v>17</v>
      </c>
      <c r="N602" s="14" t="s">
        <v>18</v>
      </c>
      <c r="O602" s="15" t="s">
        <v>50</v>
      </c>
      <c r="P602" s="16" t="s">
        <v>283</v>
      </c>
      <c r="Q602" s="17" t="s">
        <v>51</v>
      </c>
    </row>
    <row r="603" spans="1:17" ht="45" x14ac:dyDescent="0.25">
      <c r="A603" s="38">
        <v>596</v>
      </c>
      <c r="B603" s="14">
        <v>80111600</v>
      </c>
      <c r="C603" s="25" t="s">
        <v>680</v>
      </c>
      <c r="D603" s="14" t="s">
        <v>329</v>
      </c>
      <c r="E603" s="14" t="s">
        <v>329</v>
      </c>
      <c r="F603" s="22">
        <v>8</v>
      </c>
      <c r="G603" s="18" t="s">
        <v>47</v>
      </c>
      <c r="H603" s="18" t="s">
        <v>20</v>
      </c>
      <c r="I603" s="39">
        <v>97876288</v>
      </c>
      <c r="J603" s="39">
        <v>97876288</v>
      </c>
      <c r="K603" s="14" t="s">
        <v>46</v>
      </c>
      <c r="L603" s="19" t="s">
        <v>19</v>
      </c>
      <c r="M603" s="14" t="s">
        <v>17</v>
      </c>
      <c r="N603" s="14" t="s">
        <v>18</v>
      </c>
      <c r="O603" s="15" t="s">
        <v>50</v>
      </c>
      <c r="P603" s="16" t="s">
        <v>283</v>
      </c>
      <c r="Q603" s="17" t="s">
        <v>51</v>
      </c>
    </row>
    <row r="604" spans="1:17" ht="45" x14ac:dyDescent="0.25">
      <c r="A604" s="14">
        <v>597</v>
      </c>
      <c r="B604" s="14">
        <v>80111600</v>
      </c>
      <c r="C604" s="25" t="s">
        <v>681</v>
      </c>
      <c r="D604" s="14" t="s">
        <v>329</v>
      </c>
      <c r="E604" s="14" t="s">
        <v>329</v>
      </c>
      <c r="F604" s="22">
        <v>8</v>
      </c>
      <c r="G604" s="18" t="s">
        <v>47</v>
      </c>
      <c r="H604" s="18" t="s">
        <v>20</v>
      </c>
      <c r="I604" s="39">
        <v>97876288</v>
      </c>
      <c r="J604" s="39">
        <v>97876288</v>
      </c>
      <c r="K604" s="14" t="s">
        <v>46</v>
      </c>
      <c r="L604" s="19" t="s">
        <v>19</v>
      </c>
      <c r="M604" s="14" t="s">
        <v>17</v>
      </c>
      <c r="N604" s="14" t="s">
        <v>18</v>
      </c>
      <c r="O604" s="15" t="s">
        <v>50</v>
      </c>
      <c r="P604" s="16" t="s">
        <v>283</v>
      </c>
      <c r="Q604" s="17" t="s">
        <v>51</v>
      </c>
    </row>
    <row r="605" spans="1:17" ht="45" x14ac:dyDescent="0.25">
      <c r="A605" s="14">
        <v>598</v>
      </c>
      <c r="B605" s="14">
        <v>80111600</v>
      </c>
      <c r="C605" s="25" t="s">
        <v>682</v>
      </c>
      <c r="D605" s="14" t="s">
        <v>329</v>
      </c>
      <c r="E605" s="14" t="s">
        <v>329</v>
      </c>
      <c r="F605" s="22">
        <v>8</v>
      </c>
      <c r="G605" s="18" t="s">
        <v>47</v>
      </c>
      <c r="H605" s="18" t="s">
        <v>20</v>
      </c>
      <c r="I605" s="39">
        <v>97876288</v>
      </c>
      <c r="J605" s="39">
        <v>97876288</v>
      </c>
      <c r="K605" s="14" t="s">
        <v>46</v>
      </c>
      <c r="L605" s="19" t="s">
        <v>19</v>
      </c>
      <c r="M605" s="14" t="s">
        <v>17</v>
      </c>
      <c r="N605" s="14" t="s">
        <v>18</v>
      </c>
      <c r="O605" s="15" t="s">
        <v>50</v>
      </c>
      <c r="P605" s="16" t="s">
        <v>283</v>
      </c>
      <c r="Q605" s="17" t="s">
        <v>51</v>
      </c>
    </row>
    <row r="606" spans="1:17" ht="45" x14ac:dyDescent="0.25">
      <c r="A606" s="38">
        <v>599</v>
      </c>
      <c r="B606" s="14">
        <v>80111600</v>
      </c>
      <c r="C606" s="25" t="s">
        <v>683</v>
      </c>
      <c r="D606" s="14" t="s">
        <v>329</v>
      </c>
      <c r="E606" s="14" t="s">
        <v>329</v>
      </c>
      <c r="F606" s="22">
        <v>8</v>
      </c>
      <c r="G606" s="18" t="s">
        <v>47</v>
      </c>
      <c r="H606" s="18" t="s">
        <v>20</v>
      </c>
      <c r="I606" s="39">
        <v>82248984</v>
      </c>
      <c r="J606" s="39">
        <v>82248984</v>
      </c>
      <c r="K606" s="14" t="s">
        <v>46</v>
      </c>
      <c r="L606" s="19" t="s">
        <v>19</v>
      </c>
      <c r="M606" s="14" t="s">
        <v>17</v>
      </c>
      <c r="N606" s="14" t="s">
        <v>18</v>
      </c>
      <c r="O606" s="15" t="s">
        <v>50</v>
      </c>
      <c r="P606" s="16" t="s">
        <v>283</v>
      </c>
      <c r="Q606" s="17" t="s">
        <v>51</v>
      </c>
    </row>
    <row r="607" spans="1:17" ht="45" x14ac:dyDescent="0.25">
      <c r="A607" s="14">
        <v>600</v>
      </c>
      <c r="B607" s="14">
        <v>80111600</v>
      </c>
      <c r="C607" s="25" t="s">
        <v>684</v>
      </c>
      <c r="D607" s="14" t="s">
        <v>329</v>
      </c>
      <c r="E607" s="14" t="s">
        <v>329</v>
      </c>
      <c r="F607" s="22">
        <v>8</v>
      </c>
      <c r="G607" s="18" t="s">
        <v>47</v>
      </c>
      <c r="H607" s="18" t="s">
        <v>20</v>
      </c>
      <c r="I607" s="39">
        <v>82248984</v>
      </c>
      <c r="J607" s="39">
        <v>82248984</v>
      </c>
      <c r="K607" s="14" t="s">
        <v>46</v>
      </c>
      <c r="L607" s="19" t="s">
        <v>19</v>
      </c>
      <c r="M607" s="14" t="s">
        <v>17</v>
      </c>
      <c r="N607" s="14" t="s">
        <v>18</v>
      </c>
      <c r="O607" s="15" t="s">
        <v>50</v>
      </c>
      <c r="P607" s="16" t="s">
        <v>283</v>
      </c>
      <c r="Q607" s="17" t="s">
        <v>51</v>
      </c>
    </row>
    <row r="608" spans="1:17" ht="45" x14ac:dyDescent="0.25">
      <c r="A608" s="14">
        <v>601</v>
      </c>
      <c r="B608" s="14">
        <v>80111600</v>
      </c>
      <c r="C608" s="25" t="s">
        <v>685</v>
      </c>
      <c r="D608" s="14" t="s">
        <v>329</v>
      </c>
      <c r="E608" s="14" t="s">
        <v>329</v>
      </c>
      <c r="F608" s="22">
        <v>8</v>
      </c>
      <c r="G608" s="18" t="s">
        <v>47</v>
      </c>
      <c r="H608" s="18" t="s">
        <v>20</v>
      </c>
      <c r="I608" s="39">
        <v>82248984</v>
      </c>
      <c r="J608" s="39">
        <v>82248984</v>
      </c>
      <c r="K608" s="14" t="s">
        <v>46</v>
      </c>
      <c r="L608" s="19" t="s">
        <v>19</v>
      </c>
      <c r="M608" s="14" t="s">
        <v>17</v>
      </c>
      <c r="N608" s="14" t="s">
        <v>18</v>
      </c>
      <c r="O608" s="15" t="s">
        <v>50</v>
      </c>
      <c r="P608" s="16" t="s">
        <v>283</v>
      </c>
      <c r="Q608" s="17" t="s">
        <v>51</v>
      </c>
    </row>
    <row r="609" spans="1:17" ht="45" x14ac:dyDescent="0.25">
      <c r="A609" s="38">
        <v>602</v>
      </c>
      <c r="B609" s="14">
        <v>80111600</v>
      </c>
      <c r="C609" s="25" t="s">
        <v>686</v>
      </c>
      <c r="D609" s="14" t="s">
        <v>329</v>
      </c>
      <c r="E609" s="14" t="s">
        <v>329</v>
      </c>
      <c r="F609" s="22">
        <v>8</v>
      </c>
      <c r="G609" s="18" t="s">
        <v>47</v>
      </c>
      <c r="H609" s="18" t="s">
        <v>20</v>
      </c>
      <c r="I609" s="39">
        <v>82248984</v>
      </c>
      <c r="J609" s="39">
        <v>82248984</v>
      </c>
      <c r="K609" s="14" t="s">
        <v>46</v>
      </c>
      <c r="L609" s="19" t="s">
        <v>19</v>
      </c>
      <c r="M609" s="14" t="s">
        <v>17</v>
      </c>
      <c r="N609" s="14" t="s">
        <v>18</v>
      </c>
      <c r="O609" s="15" t="s">
        <v>50</v>
      </c>
      <c r="P609" s="16" t="s">
        <v>283</v>
      </c>
      <c r="Q609" s="17" t="s">
        <v>51</v>
      </c>
    </row>
    <row r="610" spans="1:17" ht="45" x14ac:dyDescent="0.25">
      <c r="A610" s="14">
        <v>603</v>
      </c>
      <c r="B610" s="14">
        <v>80111600</v>
      </c>
      <c r="C610" s="25" t="s">
        <v>687</v>
      </c>
      <c r="D610" s="14" t="s">
        <v>329</v>
      </c>
      <c r="E610" s="14" t="s">
        <v>329</v>
      </c>
      <c r="F610" s="22">
        <v>8</v>
      </c>
      <c r="G610" s="18" t="s">
        <v>47</v>
      </c>
      <c r="H610" s="18" t="s">
        <v>20</v>
      </c>
      <c r="I610" s="39">
        <v>82248984</v>
      </c>
      <c r="J610" s="39">
        <v>82248984</v>
      </c>
      <c r="K610" s="14" t="s">
        <v>46</v>
      </c>
      <c r="L610" s="19" t="s">
        <v>19</v>
      </c>
      <c r="M610" s="14" t="s">
        <v>17</v>
      </c>
      <c r="N610" s="14" t="s">
        <v>18</v>
      </c>
      <c r="O610" s="15" t="s">
        <v>50</v>
      </c>
      <c r="P610" s="16" t="s">
        <v>283</v>
      </c>
      <c r="Q610" s="17" t="s">
        <v>51</v>
      </c>
    </row>
    <row r="611" spans="1:17" ht="45" x14ac:dyDescent="0.25">
      <c r="A611" s="14">
        <v>604</v>
      </c>
      <c r="B611" s="14">
        <v>80111600</v>
      </c>
      <c r="C611" s="25" t="s">
        <v>688</v>
      </c>
      <c r="D611" s="14" t="s">
        <v>329</v>
      </c>
      <c r="E611" s="14" t="s">
        <v>329</v>
      </c>
      <c r="F611" s="22">
        <v>8</v>
      </c>
      <c r="G611" s="18" t="s">
        <v>47</v>
      </c>
      <c r="H611" s="18" t="s">
        <v>20</v>
      </c>
      <c r="I611" s="39">
        <v>82248984</v>
      </c>
      <c r="J611" s="39">
        <v>82248984</v>
      </c>
      <c r="K611" s="14" t="s">
        <v>46</v>
      </c>
      <c r="L611" s="19" t="s">
        <v>19</v>
      </c>
      <c r="M611" s="14" t="s">
        <v>17</v>
      </c>
      <c r="N611" s="14" t="s">
        <v>18</v>
      </c>
      <c r="O611" s="15" t="s">
        <v>50</v>
      </c>
      <c r="P611" s="16" t="s">
        <v>283</v>
      </c>
      <c r="Q611" s="17" t="s">
        <v>51</v>
      </c>
    </row>
    <row r="612" spans="1:17" ht="45" x14ac:dyDescent="0.25">
      <c r="A612" s="38">
        <v>605</v>
      </c>
      <c r="B612" s="14">
        <v>80111600</v>
      </c>
      <c r="C612" s="25" t="s">
        <v>689</v>
      </c>
      <c r="D612" s="14" t="s">
        <v>329</v>
      </c>
      <c r="E612" s="14" t="s">
        <v>329</v>
      </c>
      <c r="F612" s="22">
        <v>8</v>
      </c>
      <c r="G612" s="18" t="s">
        <v>47</v>
      </c>
      <c r="H612" s="18" t="s">
        <v>20</v>
      </c>
      <c r="I612" s="39">
        <v>82248984</v>
      </c>
      <c r="J612" s="39">
        <v>82248984</v>
      </c>
      <c r="K612" s="14" t="s">
        <v>46</v>
      </c>
      <c r="L612" s="19" t="s">
        <v>19</v>
      </c>
      <c r="M612" s="14" t="s">
        <v>17</v>
      </c>
      <c r="N612" s="14" t="s">
        <v>18</v>
      </c>
      <c r="O612" s="15" t="s">
        <v>50</v>
      </c>
      <c r="P612" s="16" t="s">
        <v>283</v>
      </c>
      <c r="Q612" s="17" t="s">
        <v>51</v>
      </c>
    </row>
    <row r="613" spans="1:17" ht="45" x14ac:dyDescent="0.25">
      <c r="A613" s="38">
        <v>606</v>
      </c>
      <c r="B613" s="20">
        <v>80111600</v>
      </c>
      <c r="C613" s="25" t="s">
        <v>693</v>
      </c>
      <c r="D613" s="33" t="s">
        <v>500</v>
      </c>
      <c r="E613" s="33" t="s">
        <v>500</v>
      </c>
      <c r="F613" s="22">
        <v>8</v>
      </c>
      <c r="G613" s="18" t="s">
        <v>47</v>
      </c>
      <c r="H613" s="18" t="s">
        <v>20</v>
      </c>
      <c r="I613" s="39">
        <v>139961203</v>
      </c>
      <c r="J613" s="39">
        <v>139961203</v>
      </c>
      <c r="K613" s="14" t="s">
        <v>46</v>
      </c>
      <c r="L613" s="19" t="s">
        <v>19</v>
      </c>
      <c r="M613" s="14" t="s">
        <v>17</v>
      </c>
      <c r="N613" s="14" t="s">
        <v>18</v>
      </c>
      <c r="O613" s="15" t="s">
        <v>50</v>
      </c>
      <c r="P613" s="16" t="s">
        <v>283</v>
      </c>
      <c r="Q613" s="17" t="s">
        <v>51</v>
      </c>
    </row>
    <row r="614" spans="1:17" ht="90" x14ac:dyDescent="0.25">
      <c r="A614" s="14">
        <v>607</v>
      </c>
      <c r="B614" s="20">
        <v>93142104</v>
      </c>
      <c r="C614" s="25" t="s">
        <v>694</v>
      </c>
      <c r="D614" s="33" t="s">
        <v>500</v>
      </c>
      <c r="E614" s="33" t="s">
        <v>500</v>
      </c>
      <c r="F614" s="22">
        <v>8</v>
      </c>
      <c r="G614" s="18" t="s">
        <v>47</v>
      </c>
      <c r="H614" s="18" t="s">
        <v>20</v>
      </c>
      <c r="I614" s="39">
        <v>150000000</v>
      </c>
      <c r="J614" s="39">
        <v>150000000</v>
      </c>
      <c r="K614" s="14" t="s">
        <v>46</v>
      </c>
      <c r="L614" s="19" t="s">
        <v>19</v>
      </c>
      <c r="M614" s="14" t="s">
        <v>17</v>
      </c>
      <c r="N614" s="14" t="s">
        <v>18</v>
      </c>
      <c r="O614" s="15" t="s">
        <v>50</v>
      </c>
      <c r="P614" s="16" t="s">
        <v>283</v>
      </c>
      <c r="Q614" s="17" t="s">
        <v>51</v>
      </c>
    </row>
    <row r="615" spans="1:17" x14ac:dyDescent="0.25">
      <c r="A615" s="14"/>
      <c r="B615" s="24"/>
      <c r="C615" s="25"/>
      <c r="D615" s="14"/>
      <c r="E615" s="14"/>
      <c r="F615" s="22"/>
      <c r="G615" s="18"/>
      <c r="H615" s="18"/>
      <c r="I615" s="27"/>
      <c r="J615" s="27"/>
      <c r="K615" s="14"/>
      <c r="L615" s="19"/>
      <c r="M615" s="14"/>
      <c r="N615" s="14"/>
      <c r="O615" s="15"/>
      <c r="P615" s="16"/>
      <c r="Q615" s="17"/>
    </row>
    <row r="616" spans="1:17" x14ac:dyDescent="0.25">
      <c r="A616" s="14"/>
      <c r="B616" s="24"/>
      <c r="C616" s="25"/>
      <c r="D616" s="14"/>
      <c r="E616" s="14"/>
      <c r="F616" s="22"/>
      <c r="G616" s="18"/>
      <c r="H616" s="18"/>
      <c r="I616" s="27"/>
      <c r="J616" s="27"/>
      <c r="K616" s="14"/>
      <c r="L616" s="19"/>
      <c r="M616" s="14"/>
      <c r="N616" s="14"/>
      <c r="O616" s="15"/>
      <c r="P616" s="16"/>
      <c r="Q616" s="17"/>
    </row>
    <row r="617" spans="1:17" x14ac:dyDescent="0.25">
      <c r="A617" s="14"/>
      <c r="B617" s="24"/>
      <c r="C617" s="25"/>
      <c r="D617" s="14"/>
      <c r="E617" s="14"/>
      <c r="F617" s="22"/>
      <c r="G617" s="18"/>
      <c r="H617" s="18"/>
      <c r="I617" s="27"/>
      <c r="J617" s="27"/>
      <c r="K617" s="14"/>
      <c r="L617" s="19"/>
      <c r="M617" s="14"/>
      <c r="N617" s="14"/>
      <c r="O617" s="15"/>
      <c r="P617" s="16"/>
      <c r="Q617" s="17"/>
    </row>
    <row r="618" spans="1:17" x14ac:dyDescent="0.25">
      <c r="A618" s="14"/>
      <c r="B618" s="24"/>
      <c r="C618" s="25"/>
      <c r="D618" s="14"/>
      <c r="E618" s="14"/>
      <c r="F618" s="22"/>
      <c r="G618" s="18"/>
      <c r="H618" s="18"/>
      <c r="I618" s="27"/>
      <c r="J618" s="27"/>
      <c r="K618" s="14"/>
      <c r="L618" s="19"/>
      <c r="M618" s="14"/>
      <c r="N618" s="14"/>
      <c r="O618" s="15"/>
      <c r="P618" s="16"/>
      <c r="Q618" s="17"/>
    </row>
    <row r="619" spans="1:17" x14ac:dyDescent="0.25">
      <c r="A619" s="14"/>
      <c r="B619" s="24"/>
      <c r="C619" s="25"/>
      <c r="D619" s="14"/>
      <c r="E619" s="14"/>
      <c r="F619" s="22"/>
      <c r="G619" s="18"/>
      <c r="H619" s="18"/>
      <c r="I619" s="27"/>
      <c r="J619" s="27"/>
      <c r="K619" s="14"/>
      <c r="L619" s="14"/>
      <c r="M619" s="14"/>
      <c r="N619" s="14"/>
      <c r="O619" s="15"/>
      <c r="P619" s="16"/>
      <c r="Q619" s="17"/>
    </row>
    <row r="620" spans="1:17" x14ac:dyDescent="0.25">
      <c r="A620" s="14"/>
      <c r="B620" s="24"/>
      <c r="C620" s="25"/>
      <c r="D620" s="14"/>
      <c r="E620" s="14"/>
      <c r="F620" s="22"/>
      <c r="G620" s="18"/>
      <c r="H620" s="18"/>
      <c r="I620" s="27"/>
      <c r="J620" s="27"/>
      <c r="K620" s="14"/>
      <c r="L620" s="19"/>
      <c r="M620" s="14"/>
      <c r="N620" s="14"/>
      <c r="O620" s="15"/>
      <c r="P620" s="16"/>
      <c r="Q620" s="17"/>
    </row>
    <row r="621" spans="1:17" x14ac:dyDescent="0.25">
      <c r="A621" s="14"/>
      <c r="B621" s="24"/>
      <c r="C621" s="25"/>
      <c r="D621" s="14"/>
      <c r="E621" s="14"/>
      <c r="F621" s="22"/>
      <c r="G621" s="18"/>
      <c r="H621" s="18"/>
      <c r="I621" s="27"/>
      <c r="J621" s="27"/>
      <c r="K621" s="14"/>
      <c r="L621" s="19"/>
      <c r="M621" s="14"/>
      <c r="N621" s="14"/>
      <c r="O621" s="15"/>
      <c r="P621" s="16"/>
      <c r="Q621" s="17"/>
    </row>
    <row r="622" spans="1:17" x14ac:dyDescent="0.25">
      <c r="A622" s="14"/>
      <c r="B622" s="24"/>
      <c r="C622" s="25"/>
      <c r="D622" s="14"/>
      <c r="E622" s="14"/>
      <c r="F622" s="22"/>
      <c r="G622" s="18"/>
      <c r="H622" s="18"/>
      <c r="I622" s="27"/>
      <c r="J622" s="27"/>
      <c r="K622" s="14"/>
      <c r="L622" s="19"/>
      <c r="M622" s="14"/>
      <c r="N622" s="14"/>
      <c r="O622" s="15"/>
      <c r="P622" s="16"/>
      <c r="Q622" s="17"/>
    </row>
    <row r="623" spans="1:17" x14ac:dyDescent="0.25">
      <c r="A623" s="14"/>
      <c r="B623" s="24"/>
      <c r="C623" s="25"/>
      <c r="D623" s="14"/>
      <c r="E623" s="14"/>
      <c r="F623" s="22"/>
      <c r="G623" s="18"/>
      <c r="H623" s="18"/>
      <c r="I623" s="27"/>
      <c r="J623" s="27"/>
      <c r="K623" s="14"/>
      <c r="L623" s="19"/>
      <c r="M623" s="14"/>
      <c r="N623" s="14"/>
      <c r="O623" s="15"/>
      <c r="P623" s="16"/>
      <c r="Q623" s="17"/>
    </row>
    <row r="624" spans="1:17" x14ac:dyDescent="0.25">
      <c r="A624" s="14"/>
      <c r="B624" s="24"/>
      <c r="C624" s="25"/>
      <c r="D624" s="14"/>
      <c r="E624" s="14"/>
      <c r="F624" s="22"/>
      <c r="G624" s="18"/>
      <c r="H624" s="18"/>
      <c r="I624" s="27"/>
      <c r="J624" s="27"/>
      <c r="K624" s="14"/>
      <c r="L624" s="19"/>
      <c r="M624" s="14"/>
      <c r="N624" s="14"/>
      <c r="O624" s="15"/>
      <c r="P624" s="16"/>
      <c r="Q624" s="17"/>
    </row>
    <row r="625" spans="1:17" x14ac:dyDescent="0.25">
      <c r="A625" s="14"/>
      <c r="B625" s="24"/>
      <c r="C625" s="25"/>
      <c r="D625" s="14"/>
      <c r="E625" s="14"/>
      <c r="F625" s="22"/>
      <c r="G625" s="18"/>
      <c r="H625" s="18"/>
      <c r="I625" s="27"/>
      <c r="J625" s="27"/>
      <c r="K625" s="14"/>
      <c r="L625" s="19"/>
      <c r="M625" s="14"/>
      <c r="N625" s="14"/>
      <c r="O625" s="15"/>
      <c r="P625" s="16"/>
      <c r="Q625" s="17"/>
    </row>
    <row r="626" spans="1:17" x14ac:dyDescent="0.25">
      <c r="A626" s="14"/>
      <c r="B626" s="24"/>
      <c r="C626" s="25"/>
      <c r="D626" s="14"/>
      <c r="E626" s="14"/>
      <c r="F626" s="22"/>
      <c r="G626" s="18"/>
      <c r="H626" s="18"/>
      <c r="I626" s="27"/>
      <c r="J626" s="27"/>
      <c r="K626" s="14"/>
      <c r="L626" s="19"/>
      <c r="M626" s="14"/>
      <c r="N626" s="14"/>
      <c r="O626" s="15"/>
      <c r="P626" s="16"/>
      <c r="Q626" s="17"/>
    </row>
    <row r="627" spans="1:17" x14ac:dyDescent="0.25">
      <c r="A627" s="14"/>
      <c r="B627" s="24"/>
      <c r="C627" s="25"/>
      <c r="D627" s="14"/>
      <c r="E627" s="14"/>
      <c r="F627" s="22"/>
      <c r="G627" s="18"/>
      <c r="H627" s="18"/>
      <c r="I627" s="27"/>
      <c r="J627" s="27"/>
      <c r="K627" s="14"/>
      <c r="L627" s="19"/>
      <c r="M627" s="14"/>
      <c r="N627" s="14"/>
      <c r="O627" s="15"/>
      <c r="P627" s="16"/>
      <c r="Q627" s="17"/>
    </row>
    <row r="628" spans="1:17" x14ac:dyDescent="0.25">
      <c r="A628" s="14"/>
      <c r="B628" s="24"/>
      <c r="C628" s="25"/>
      <c r="D628" s="14"/>
      <c r="E628" s="14"/>
      <c r="F628" s="22"/>
      <c r="G628" s="18"/>
      <c r="H628" s="18"/>
      <c r="I628" s="27"/>
      <c r="J628" s="27"/>
      <c r="K628" s="14"/>
      <c r="L628" s="19"/>
      <c r="M628" s="14"/>
      <c r="N628" s="14"/>
      <c r="O628" s="15"/>
      <c r="P628" s="16"/>
      <c r="Q628" s="17"/>
    </row>
  </sheetData>
  <mergeCells count="2">
    <mergeCell ref="I4:L8"/>
    <mergeCell ref="I10:L14"/>
  </mergeCells>
  <phoneticPr fontId="2" type="noConversion"/>
  <hyperlinks>
    <hyperlink ref="Q18" r:id="rId1" xr:uid="{00000000-0004-0000-0000-000000000000}"/>
    <hyperlink ref="Q19:Q253" r:id="rId2" display="susana.rodriguez.g@anh.gov.co" xr:uid="{E8D2BA97-76B1-409F-A871-5DDC2180A809}"/>
    <hyperlink ref="Q254" r:id="rId3" xr:uid="{2E08E32E-220E-4EB2-A9E8-495C5A00BBE0}"/>
    <hyperlink ref="Q255" r:id="rId4" xr:uid="{F84ABBA7-E0E5-4CA8-95D3-71D5E6020790}"/>
    <hyperlink ref="Q256" r:id="rId5" xr:uid="{F5D80D54-21C9-4D6D-BDF4-B2CF2A96A167}"/>
    <hyperlink ref="Q257" r:id="rId6" xr:uid="{9F926547-A3C7-4884-BE66-B8D34421006F}"/>
    <hyperlink ref="Q258" r:id="rId7" xr:uid="{7FB10173-F438-4682-AD89-C446B6C52D42}"/>
    <hyperlink ref="Q259" r:id="rId8" xr:uid="{6935A5DE-53D3-4077-8C69-229C7EE6F34B}"/>
    <hyperlink ref="Q260" r:id="rId9" xr:uid="{984CA944-148F-4254-B94B-CD3D0DA31522}"/>
    <hyperlink ref="Q261" r:id="rId10" xr:uid="{309D5468-2763-4484-90C4-59194B1C1231}"/>
    <hyperlink ref="Q262" r:id="rId11" xr:uid="{FCA588EF-FBB9-428D-AE2D-70F3B86A2232}"/>
    <hyperlink ref="Q263" r:id="rId12" xr:uid="{C0ABD05B-3DFD-4193-A663-211CBBD3BD93}"/>
    <hyperlink ref="Q264" r:id="rId13" xr:uid="{C880AD4C-3AB8-4982-9EE0-467E25A9804B}"/>
    <hyperlink ref="Q265" r:id="rId14" xr:uid="{FFB87793-38F2-4577-9B74-BC044B89B4F9}"/>
    <hyperlink ref="Q266" r:id="rId15" xr:uid="{E9BE519A-BFD2-44E4-A78C-FF98E489F314}"/>
    <hyperlink ref="Q267" r:id="rId16" xr:uid="{95EC48C1-9B8A-4FF0-A679-D1FEACDD1672}"/>
    <hyperlink ref="Q268" r:id="rId17" xr:uid="{AF258AA2-3E11-4A1E-A96D-5A1CF93EDB6A}"/>
    <hyperlink ref="Q269" r:id="rId18" xr:uid="{9FFAFEEC-6B28-4817-8682-CD30A75FA0AB}"/>
    <hyperlink ref="Q270" r:id="rId19" xr:uid="{D8DBD53E-0495-45BA-AB09-E5F5A58EFA3B}"/>
    <hyperlink ref="Q271" r:id="rId20" xr:uid="{B050345B-8FA4-4886-B192-60927917CFA3}"/>
    <hyperlink ref="Q272" r:id="rId21" xr:uid="{C98FDF0B-437C-4BBA-A4D1-2ED1EF0E7F06}"/>
    <hyperlink ref="Q273" r:id="rId22" xr:uid="{691E11B9-9E53-4A70-BF7C-FEB1303BAE3A}"/>
    <hyperlink ref="Q274" r:id="rId23" xr:uid="{B4BBA02D-A327-41F0-BC0C-CA7A02502F0A}"/>
    <hyperlink ref="Q275" r:id="rId24" xr:uid="{DA39F58D-1211-4BA0-9F88-CCB4E9E6DE87}"/>
    <hyperlink ref="Q276" r:id="rId25" xr:uid="{A4C760B6-571D-4AD2-BBF6-AB62C249BDE2}"/>
    <hyperlink ref="Q277" r:id="rId26" xr:uid="{B50E3DA1-5DD1-4749-AD9C-56D65DF200B3}"/>
    <hyperlink ref="Q278" r:id="rId27" xr:uid="{74C0F181-6040-4BA6-929B-92FA527602DB}"/>
    <hyperlink ref="Q279" r:id="rId28" xr:uid="{3D035AAA-B12D-42BE-9F83-D7F5A5E4AE4E}"/>
    <hyperlink ref="Q280" r:id="rId29" xr:uid="{193EC5D9-0C23-4AA0-BFFE-6F3F8D9A980A}"/>
    <hyperlink ref="Q281" r:id="rId30" xr:uid="{D71456FF-0D0D-4466-BD16-B41BCD758598}"/>
    <hyperlink ref="Q282" r:id="rId31" xr:uid="{81AF25EF-6AFE-4B81-B147-4EC09D66A83A}"/>
    <hyperlink ref="Q283" r:id="rId32" xr:uid="{271A862D-5F59-42EE-A904-D0C66DCA18F4}"/>
    <hyperlink ref="Q284" r:id="rId33" xr:uid="{1E6B5E88-4312-4626-9184-70D9215B8F3D}"/>
    <hyperlink ref="Q285" r:id="rId34" xr:uid="{0A5738E3-4A85-468D-8ADC-361C6324D995}"/>
    <hyperlink ref="Q286" r:id="rId35" xr:uid="{3F7E2711-3D9B-445E-93D0-FA002E6792E9}"/>
    <hyperlink ref="Q287" r:id="rId36" xr:uid="{59ED2CB0-93C1-4920-B58E-18930AB90E81}"/>
    <hyperlink ref="Q288" r:id="rId37" xr:uid="{444ADAF2-1358-457E-A1FE-8246B3C942BB}"/>
    <hyperlink ref="Q289" r:id="rId38" xr:uid="{D5E67180-578B-4DB6-992E-B2D47CAD0CF8}"/>
    <hyperlink ref="Q290" r:id="rId39" xr:uid="{70A410E6-ED06-465D-A5EB-897CEAD0F682}"/>
    <hyperlink ref="Q291" r:id="rId40" xr:uid="{CDA3F3E7-31B3-4482-BD8E-8D87C2F714B8}"/>
    <hyperlink ref="Q292" r:id="rId41" xr:uid="{BC1D2B7F-8B85-4232-BCC3-7AE50887B4A5}"/>
    <hyperlink ref="Q293" r:id="rId42" xr:uid="{221295B2-E37E-48F8-9B2D-96BCB661C1DA}"/>
    <hyperlink ref="Q294" r:id="rId43" xr:uid="{EF1144DA-9319-4ADB-94F7-36028987160B}"/>
    <hyperlink ref="Q295" r:id="rId44" xr:uid="{964DC28D-991E-4899-BDF8-4E9BB03530F1}"/>
    <hyperlink ref="Q296" r:id="rId45" xr:uid="{681835F0-8A22-4CB3-B07F-6A0F32D1C448}"/>
    <hyperlink ref="Q297" r:id="rId46" xr:uid="{C81BF6AD-1B84-470F-A4DF-99D904723068}"/>
    <hyperlink ref="Q298" r:id="rId47" xr:uid="{906F3A42-9BFD-4D3D-B7A2-4D96F4BA4012}"/>
    <hyperlink ref="Q299" r:id="rId48" xr:uid="{C610521A-2B00-4761-8A7D-756A737A14F1}"/>
    <hyperlink ref="Q300" r:id="rId49" xr:uid="{35C2B49B-2B7F-460E-A9C4-A3AD97EBA255}"/>
    <hyperlink ref="Q301" r:id="rId50" xr:uid="{CCB61B47-6C79-4675-A7EA-7121B4F8AC86}"/>
    <hyperlink ref="Q302" r:id="rId51" xr:uid="{9F7E5346-1840-4EC3-B54C-D67A978B60ED}"/>
    <hyperlink ref="Q303" r:id="rId52" xr:uid="{36BF6E53-6DF7-40FC-8F98-8753E33F6D83}"/>
    <hyperlink ref="Q304" r:id="rId53" xr:uid="{F188A7AC-9E92-435A-8E75-2568B3BF7FF0}"/>
    <hyperlink ref="Q305" r:id="rId54" xr:uid="{0359FEA6-354E-4C7E-A8E2-F7F67D794FD8}"/>
    <hyperlink ref="Q306" r:id="rId55" xr:uid="{8D29881E-258A-44DF-B9C1-E585A12B0FBC}"/>
    <hyperlink ref="Q307" r:id="rId56" xr:uid="{34902C06-CB0A-4D11-AA78-26C528E8A451}"/>
    <hyperlink ref="Q308" r:id="rId57" xr:uid="{2724521F-CFD7-4818-AA6A-5DD80B96F639}"/>
    <hyperlink ref="Q309" r:id="rId58" xr:uid="{479FC493-3FDE-4CFD-837F-5B6BF671E8F7}"/>
    <hyperlink ref="Q310" r:id="rId59" xr:uid="{BDDDD4F8-727B-48FA-9A5A-465B84CC67F2}"/>
    <hyperlink ref="Q311" r:id="rId60" xr:uid="{95BEC565-3850-403C-941C-EFDB307A0C1F}"/>
    <hyperlink ref="Q312" r:id="rId61" xr:uid="{01D80DC8-5697-41D8-8E3F-6773A47EC408}"/>
    <hyperlink ref="Q313" r:id="rId62" xr:uid="{CCAB4D24-FA6C-4F32-B02A-56ED498BA947}"/>
    <hyperlink ref="Q314" r:id="rId63" xr:uid="{AA14297B-F3D7-4EA1-8C5E-8AC2DB930342}"/>
    <hyperlink ref="Q315" r:id="rId64" xr:uid="{312DCA50-1FE3-4DAE-8DC7-3E64F161AC6E}"/>
    <hyperlink ref="Q316" r:id="rId65" xr:uid="{0F2D0038-1C26-469C-B6F8-2FE91893B438}"/>
    <hyperlink ref="Q317" r:id="rId66" xr:uid="{F56C3D03-4B56-470F-8E1D-BB44C05037F2}"/>
    <hyperlink ref="Q318" r:id="rId67" xr:uid="{BF3EE450-183C-4E34-8962-246797B47D0A}"/>
    <hyperlink ref="Q319" r:id="rId68" xr:uid="{D4C83AF8-F39E-4E20-978D-605F0EFF2513}"/>
    <hyperlink ref="Q320" r:id="rId69" xr:uid="{01289EA8-5956-414D-BA83-F1B3444CF061}"/>
    <hyperlink ref="Q321" r:id="rId70" xr:uid="{F5A27DC0-DADF-4603-A5FC-367EB9B18532}"/>
    <hyperlink ref="Q322" r:id="rId71" xr:uid="{BD26AA41-ECB7-4EA1-870A-1C9DB7D30F25}"/>
    <hyperlink ref="Q323" r:id="rId72" xr:uid="{9753E6BF-0214-463F-BACA-76E6FBFDD2DB}"/>
    <hyperlink ref="Q324" r:id="rId73" xr:uid="{16F80C72-C7F7-4EF6-9E3B-A8C01114DC01}"/>
    <hyperlink ref="Q325" r:id="rId74" xr:uid="{2CC9DC89-9106-45E7-A721-ECE27A1F8C67}"/>
    <hyperlink ref="Q326" r:id="rId75" xr:uid="{11DD3EFE-1CBC-4AFB-ACA1-61EC268D96F1}"/>
    <hyperlink ref="Q327" r:id="rId76" xr:uid="{BFFF24FA-C102-4A2C-BDAA-56A7591A8BDE}"/>
    <hyperlink ref="Q328" r:id="rId77" xr:uid="{A8073648-F6CA-44E6-BBC5-80B49C1B6F62}"/>
    <hyperlink ref="Q329" r:id="rId78" xr:uid="{89CA1413-E663-47DB-9E88-95DD7AF04ABC}"/>
    <hyperlink ref="Q330" r:id="rId79" xr:uid="{C9293BB2-ED8D-4047-B928-77314282B14A}"/>
    <hyperlink ref="Q331" r:id="rId80" xr:uid="{6C85F380-B4FE-421F-A42C-6C2E058BC967}"/>
    <hyperlink ref="Q332" r:id="rId81" xr:uid="{A57319A1-5644-496F-AB38-02F8A26278A7}"/>
    <hyperlink ref="Q333" r:id="rId82" xr:uid="{87D0C7F8-7A79-4D34-A276-14EB7AE7AEB2}"/>
    <hyperlink ref="Q334" r:id="rId83" xr:uid="{C2B34619-15E5-4466-8F2C-D68A648BAF60}"/>
    <hyperlink ref="Q335" r:id="rId84" xr:uid="{80437C20-8D46-487A-8013-A6B6D5B8DAFB}"/>
    <hyperlink ref="Q336" r:id="rId85" xr:uid="{0D0E00CE-6521-45BF-8C23-0EB06E3300C5}"/>
    <hyperlink ref="Q337" r:id="rId86" xr:uid="{1C2C7BEB-A6CA-4027-A96C-D8C0682859F5}"/>
    <hyperlink ref="Q338" r:id="rId87" xr:uid="{8DCF3D67-B06F-4A1F-B56D-9FCE85EF7CD8}"/>
    <hyperlink ref="Q339" r:id="rId88" xr:uid="{820FD7A2-381C-40E5-9FD6-B265FB8438ED}"/>
    <hyperlink ref="Q340" r:id="rId89" xr:uid="{3C20A731-E203-4AC0-B449-4A2D20137EC9}"/>
    <hyperlink ref="Q341" r:id="rId90" xr:uid="{D469DA1C-7BB3-4B90-A6A8-7658AF83B20F}"/>
    <hyperlink ref="Q342" r:id="rId91" xr:uid="{79443796-5690-4A82-A831-CD300350C530}"/>
    <hyperlink ref="Q343" r:id="rId92" xr:uid="{4BBC6C31-30B6-4E29-917B-0313AEC10FD6}"/>
    <hyperlink ref="Q344" r:id="rId93" xr:uid="{D6D03DB5-5FFB-4269-B97B-2D3BD6645ED8}"/>
    <hyperlink ref="Q345" r:id="rId94" xr:uid="{9B68A905-030F-4407-897F-C6B2D3180262}"/>
    <hyperlink ref="Q346" r:id="rId95" xr:uid="{0E09549F-EF85-49CA-A25E-FE71BC340F5E}"/>
    <hyperlink ref="Q347" r:id="rId96" xr:uid="{6F3E28F4-A765-4005-8950-AD12A608D537}"/>
    <hyperlink ref="Q348" r:id="rId97" xr:uid="{DD50AE0B-C040-48E8-AC45-745899BA9C02}"/>
    <hyperlink ref="Q349" r:id="rId98" xr:uid="{A9E05E89-9A02-46AC-9C76-09ADA7ADF9FB}"/>
    <hyperlink ref="Q350" r:id="rId99" xr:uid="{B22F2BBE-A578-41C5-AA3E-8BB4C8B4BDFE}"/>
    <hyperlink ref="Q351" r:id="rId100" xr:uid="{A6D37A6C-186A-4000-943C-372262A334BC}"/>
    <hyperlink ref="Q352" r:id="rId101" xr:uid="{40F38C88-5FCD-4704-9A01-685F753C1BDA}"/>
    <hyperlink ref="Q353" r:id="rId102" xr:uid="{C5097DC0-ACFB-479C-9553-48141B83DDB2}"/>
    <hyperlink ref="Q354" r:id="rId103" xr:uid="{3601A5A8-F876-4574-95B6-FA22D9EC9C3A}"/>
    <hyperlink ref="Q355" r:id="rId104" xr:uid="{DC112DF2-B4FF-4BDE-925B-B4F70EE4EA7A}"/>
    <hyperlink ref="Q356" r:id="rId105" xr:uid="{492E51B7-3697-4FFD-B877-437244253120}"/>
    <hyperlink ref="Q357" r:id="rId106" xr:uid="{77E0E947-C01A-4959-A1AB-FF32365F4D5E}"/>
    <hyperlink ref="Q358" r:id="rId107" xr:uid="{934576E4-6C77-43C9-AB7D-7D3E642D1EF3}"/>
    <hyperlink ref="Q359" r:id="rId108" xr:uid="{F16E775C-CBD5-4472-BC1A-58712CE9A657}"/>
    <hyperlink ref="Q360" r:id="rId109" xr:uid="{EC25CD0F-82C3-471E-B36F-3260564846A7}"/>
    <hyperlink ref="Q361" r:id="rId110" xr:uid="{9E92B874-24D0-42B6-9436-F6027A711638}"/>
    <hyperlink ref="Q362" r:id="rId111" xr:uid="{95FFB72B-EACE-452B-973E-03C3D4753D1C}"/>
    <hyperlink ref="Q363" r:id="rId112" xr:uid="{4551C0FC-AF3C-4297-8BF1-1FCB1A652049}"/>
    <hyperlink ref="Q364" r:id="rId113" xr:uid="{DDB414E4-9AE1-4C52-9459-828AC07B77FB}"/>
    <hyperlink ref="Q365" r:id="rId114" xr:uid="{58A0CD73-7DDF-4902-9E3B-63B88C7ED479}"/>
    <hyperlink ref="Q366" r:id="rId115" xr:uid="{39842D2E-7C70-4EBA-8B70-B3EFE5FD016F}"/>
    <hyperlink ref="Q367" r:id="rId116" xr:uid="{C082B3A2-43BA-4D83-B819-C68EC2F78480}"/>
    <hyperlink ref="Q368" r:id="rId117" xr:uid="{41A580E9-2F7C-457B-8157-22A5E525910D}"/>
    <hyperlink ref="Q369" r:id="rId118" xr:uid="{DE3A66FA-802C-4648-B7C7-1AB911F4092B}"/>
    <hyperlink ref="Q370" r:id="rId119" xr:uid="{04D8D1DD-92C8-496A-B7A1-B2442144DD40}"/>
    <hyperlink ref="Q371" r:id="rId120" xr:uid="{817F7570-0529-401D-83CC-C6DCAA283A6F}"/>
    <hyperlink ref="Q372" r:id="rId121" xr:uid="{22EC97EA-4A97-4F1C-96D6-AC6AC0755259}"/>
    <hyperlink ref="Q373" r:id="rId122" xr:uid="{CE688AD7-FA7B-429F-88D9-F2F6DBBF8F0D}"/>
    <hyperlink ref="Q374" r:id="rId123" xr:uid="{64A8AB20-C948-41C6-9136-94BBE65DDAF3}"/>
    <hyperlink ref="Q375" r:id="rId124" xr:uid="{03057A32-E0E9-4F2E-97F3-828C2B4831B9}"/>
    <hyperlink ref="Q376" r:id="rId125" xr:uid="{B6F869E2-013C-45A2-819E-A481C5E633C7}"/>
    <hyperlink ref="Q377" r:id="rId126" xr:uid="{340BEF18-BEF8-4803-81DB-A5C5EE42DDCA}"/>
    <hyperlink ref="Q378" r:id="rId127" xr:uid="{F5077031-2BEE-4D36-9915-E5902133D1D8}"/>
    <hyperlink ref="Q379" r:id="rId128" xr:uid="{75BC6264-8972-4D5B-BA5F-B189D3BB26C7}"/>
    <hyperlink ref="Q380" r:id="rId129" xr:uid="{A9DC112A-6FB1-416F-A4C2-703A8670D72D}"/>
    <hyperlink ref="Q381" r:id="rId130" xr:uid="{E38B38BC-7A41-4F8D-8764-CA65386715C1}"/>
    <hyperlink ref="Q382" r:id="rId131" xr:uid="{AFF246D5-91C2-4399-B14B-4E6DB8CF72F3}"/>
    <hyperlink ref="Q383" r:id="rId132" xr:uid="{B5E39251-AB84-4C19-9D7B-CB328D87E5BA}"/>
    <hyperlink ref="Q384" r:id="rId133" xr:uid="{14E5325E-78BA-4B11-8C71-2AD99C23BEFE}"/>
    <hyperlink ref="Q385" r:id="rId134" xr:uid="{71F275DC-8C15-4173-A16F-FAAC2D23A3D0}"/>
    <hyperlink ref="Q386" r:id="rId135" xr:uid="{778954F1-D63C-4703-9B90-DE6E949DBE53}"/>
    <hyperlink ref="Q387" r:id="rId136" xr:uid="{B3C994AD-D39C-400A-AF94-D0866302A974}"/>
    <hyperlink ref="Q388" r:id="rId137" xr:uid="{E56F0B74-C612-4D1C-86E2-78194909962D}"/>
    <hyperlink ref="Q389" r:id="rId138" xr:uid="{4B44DEBE-D58B-4F04-BD71-FA42A059A635}"/>
    <hyperlink ref="Q390" r:id="rId139" xr:uid="{F558DDF3-4398-47DB-B346-59E3EDE6C49D}"/>
    <hyperlink ref="Q391" r:id="rId140" xr:uid="{DB9CEE7B-8375-4002-B487-323DA4B56D62}"/>
    <hyperlink ref="Q392" r:id="rId141" xr:uid="{32C42590-FAF6-432B-9A20-8AC728D5BE3C}"/>
    <hyperlink ref="Q393" r:id="rId142" xr:uid="{EB3969D8-84FC-4D42-BB2A-140A6C747461}"/>
    <hyperlink ref="Q394" r:id="rId143" xr:uid="{972E76C1-976F-4956-B00F-FB47CC0F4EF3}"/>
    <hyperlink ref="Q395" r:id="rId144" xr:uid="{28B22C9F-B05F-4D7B-B324-2C2C043F21B9}"/>
    <hyperlink ref="Q396" r:id="rId145" xr:uid="{741BBE84-048E-45C5-B6E8-5D8D1F0C171D}"/>
    <hyperlink ref="Q397" r:id="rId146" xr:uid="{42613DC2-FE69-404D-956F-87515016B1DB}"/>
    <hyperlink ref="Q398" r:id="rId147" xr:uid="{EF8EF38C-AC33-4342-8999-5461E5F09663}"/>
    <hyperlink ref="Q399" r:id="rId148" xr:uid="{FFDF7259-0B45-4F6F-BC36-B846D27B1BE2}"/>
    <hyperlink ref="Q400" r:id="rId149" xr:uid="{417303BF-1E08-4C9B-A687-E8CDD593C10D}"/>
    <hyperlink ref="Q401" r:id="rId150" xr:uid="{3A7932B8-CE74-4A2F-ABFF-E27CC821AB14}"/>
    <hyperlink ref="Q402" r:id="rId151" xr:uid="{818CB2B7-80AE-477B-BFE0-E371F2B9E7DD}"/>
    <hyperlink ref="Q403" r:id="rId152" xr:uid="{3FA7F88E-6FA7-4C3A-B79D-29A89622C78C}"/>
    <hyperlink ref="Q404" r:id="rId153" xr:uid="{16F3BF1F-CAE4-4FC3-8C91-D689148BCC61}"/>
    <hyperlink ref="Q405" r:id="rId154" xr:uid="{396E2DB0-4C23-4384-8ABC-211288C2DCB1}"/>
    <hyperlink ref="Q406" r:id="rId155" xr:uid="{609A9BAA-89C5-4188-A086-D953C65365BB}"/>
    <hyperlink ref="Q407" r:id="rId156" xr:uid="{50FD3D2C-1766-48E0-B3A5-60FAF4573E1E}"/>
    <hyperlink ref="Q408" r:id="rId157" xr:uid="{EAA2A221-3DB7-4FAE-990D-AE1AE1F13D94}"/>
    <hyperlink ref="Q409" r:id="rId158" xr:uid="{81265C86-5A56-4BD8-BBD6-301A732AC4A2}"/>
    <hyperlink ref="Q410" r:id="rId159" xr:uid="{96180434-34CA-4977-AD40-6D8C520ECEB6}"/>
    <hyperlink ref="Q411" r:id="rId160" xr:uid="{E46AEFAD-E673-412B-B76E-0041A98D9BD2}"/>
    <hyperlink ref="Q412" r:id="rId161" xr:uid="{875869C3-83E1-4EC2-AE26-5D025F8579C0}"/>
    <hyperlink ref="Q413" r:id="rId162" xr:uid="{9580668B-05E4-463F-9C26-E12499E9F4B2}"/>
    <hyperlink ref="Q414" r:id="rId163" xr:uid="{9007E2B5-7428-4F00-B88F-AB68F1EE5030}"/>
    <hyperlink ref="Q415" r:id="rId164" xr:uid="{FB44066C-270A-415D-BA60-EFA6BD17AB2F}"/>
    <hyperlink ref="Q416" r:id="rId165" xr:uid="{CC5421A5-7A2E-4976-80C4-3F861F62EDD7}"/>
    <hyperlink ref="Q417" r:id="rId166" xr:uid="{C8232175-68BD-4AE7-851E-D477D9718B4B}"/>
    <hyperlink ref="Q418" r:id="rId167" xr:uid="{31A2B9D8-CEC1-4FF1-B526-350CCE68DF1A}"/>
    <hyperlink ref="Q419" r:id="rId168" xr:uid="{D9DD4DC9-C5D2-4EB5-AA4F-A83BC417CD4C}"/>
    <hyperlink ref="Q420" r:id="rId169" xr:uid="{EB8A87D1-093C-47F4-A142-19406F5322A1}"/>
    <hyperlink ref="Q421" r:id="rId170" xr:uid="{21D4115C-FF4C-494B-869F-B48C59052254}"/>
    <hyperlink ref="Q422" r:id="rId171" xr:uid="{B49F48B2-C524-4829-A229-7537844DA072}"/>
    <hyperlink ref="Q423" r:id="rId172" xr:uid="{D5716FEC-EA5D-4079-8296-710BD40E0DA2}"/>
    <hyperlink ref="Q424" r:id="rId173" xr:uid="{B51D38A6-2385-4110-BBF9-CEE143B97F2C}"/>
    <hyperlink ref="Q425" r:id="rId174" xr:uid="{766D6D61-FC52-4291-BD50-04A6102ABC1C}"/>
    <hyperlink ref="Q426" r:id="rId175" xr:uid="{89844556-A32E-4ED4-9AF6-783A3FE2345E}"/>
    <hyperlink ref="Q427" r:id="rId176" xr:uid="{41DA7075-DD6C-42D6-8755-40DC6197BB93}"/>
    <hyperlink ref="Q428" r:id="rId177" xr:uid="{FC7CA1CB-C0C6-4444-A037-DDD1076879A7}"/>
    <hyperlink ref="Q429" r:id="rId178" xr:uid="{21D01BA0-721A-4BFB-BB67-BE67BAA21E2B}"/>
    <hyperlink ref="Q430" r:id="rId179" xr:uid="{01F395F6-0A28-4050-A64D-D927C4917727}"/>
    <hyperlink ref="Q431" r:id="rId180" xr:uid="{DBDFDA0E-B4A1-4F3E-9ADF-4FB1C0F74117}"/>
    <hyperlink ref="Q432" r:id="rId181" xr:uid="{726612E9-94FD-4A8B-BC1B-436885775ECB}"/>
    <hyperlink ref="Q433" r:id="rId182" xr:uid="{E1B7D4B5-6852-44A6-9C73-67771B626C40}"/>
    <hyperlink ref="Q434" r:id="rId183" xr:uid="{C1D54EAD-A023-42C5-9363-4C2F38CD52A8}"/>
    <hyperlink ref="Q435" r:id="rId184" xr:uid="{EC724674-A2C6-4BDA-AFC9-B89D32120DBE}"/>
    <hyperlink ref="Q436" r:id="rId185" xr:uid="{90544F30-6ABB-4B2B-9C26-447C58D9E085}"/>
    <hyperlink ref="Q437" r:id="rId186" xr:uid="{8D83597D-E9CE-4656-A9AA-B86F8FBED3F4}"/>
    <hyperlink ref="Q438" r:id="rId187" xr:uid="{773AB3C6-1C08-4654-9208-419AAE5802C5}"/>
    <hyperlink ref="Q439" r:id="rId188" xr:uid="{EF0440B5-51E1-4E1F-A80D-98A4416BE78C}"/>
    <hyperlink ref="Q440" r:id="rId189" xr:uid="{03BDD6E5-B567-44E5-88BC-5DA5058577D2}"/>
    <hyperlink ref="Q441" r:id="rId190" xr:uid="{A818A79E-7284-4D26-BBC2-6E877C13413F}"/>
    <hyperlink ref="Q442" r:id="rId191" xr:uid="{4C285858-C8A1-40FD-B440-C12AF911758E}"/>
    <hyperlink ref="Q443" r:id="rId192" xr:uid="{4A89D47E-E6D4-447B-ACC0-F24B70E38955}"/>
    <hyperlink ref="Q444" r:id="rId193" xr:uid="{D2E234C1-E26F-46D0-9B16-47095A2CDC08}"/>
    <hyperlink ref="Q445" r:id="rId194" xr:uid="{6142CC45-32F4-49A4-81D2-9076B091535A}"/>
    <hyperlink ref="Q446" r:id="rId195" xr:uid="{3DB8AD65-7370-47DE-82C6-E27D468A5C2C}"/>
    <hyperlink ref="Q447" r:id="rId196" xr:uid="{3D5684D9-1D69-45F1-BDB8-70742B3E97EE}"/>
    <hyperlink ref="Q448" r:id="rId197" xr:uid="{35FE4D0D-F72E-42BA-B6C5-5DBD600A6BDA}"/>
    <hyperlink ref="Q449" r:id="rId198" xr:uid="{677CE884-9DEC-46EF-9B59-E77CE0626DC7}"/>
    <hyperlink ref="Q450" r:id="rId199" xr:uid="{2E5A8F28-98D9-4431-A874-7EB1CBBD3238}"/>
    <hyperlink ref="Q451" r:id="rId200" xr:uid="{37E343FA-89C3-4207-B339-796DABA3ABD8}"/>
    <hyperlink ref="Q452" r:id="rId201" xr:uid="{9ED2A63B-5D7C-4B3D-A0DA-DA7FACE4E3CA}"/>
    <hyperlink ref="Q453" r:id="rId202" xr:uid="{778786CA-EEA2-4C65-A999-EE11D98C5A25}"/>
    <hyperlink ref="Q454" r:id="rId203" xr:uid="{D437CA8A-95B2-405B-BD46-E1194F2891C7}"/>
    <hyperlink ref="Q455" r:id="rId204" xr:uid="{99070A14-99FB-4C64-AC49-B7A39C1DFF5A}"/>
    <hyperlink ref="Q456" r:id="rId205" xr:uid="{D2F417BF-3324-4B0C-9A5A-2387F4441978}"/>
    <hyperlink ref="Q457" r:id="rId206" xr:uid="{ED6D1F24-756D-40C5-8200-FB365CC17E95}"/>
    <hyperlink ref="Q458" r:id="rId207" xr:uid="{3A81F187-F2DB-4389-B526-45958152436C}"/>
    <hyperlink ref="Q459" r:id="rId208" xr:uid="{6A5646E3-C68F-4730-84C3-7B1B373913C3}"/>
    <hyperlink ref="Q460" r:id="rId209" xr:uid="{A1D6A101-5C9C-425D-8299-B589C3516B7E}"/>
    <hyperlink ref="Q461" r:id="rId210" xr:uid="{6495FB08-1C3A-402C-9F4E-49DB5C44F29C}"/>
    <hyperlink ref="Q462" r:id="rId211" xr:uid="{4646DEEB-BA6E-4987-A231-FE5AAC3D40B0}"/>
    <hyperlink ref="Q463" r:id="rId212" xr:uid="{5697E475-92B5-43C4-8A4E-3DDA6A4685A3}"/>
    <hyperlink ref="Q464" r:id="rId213" xr:uid="{9FC8BDF8-05FC-4B26-85F1-B8BC81108DE2}"/>
    <hyperlink ref="Q465" r:id="rId214" xr:uid="{E1066BFC-0AB0-42F4-8325-6836636B2085}"/>
    <hyperlink ref="Q466" r:id="rId215" xr:uid="{9F67CA1D-8415-40F9-93A8-27AF25DF37F1}"/>
    <hyperlink ref="Q467" r:id="rId216" xr:uid="{CC7A629F-8ED6-7D4E-9520-3BC90975E9C1}"/>
    <hyperlink ref="Q468" r:id="rId217" xr:uid="{FB4D68B5-2571-164C-9DBC-E52B8F065A38}"/>
    <hyperlink ref="Q469" r:id="rId218" xr:uid="{E877786B-AECA-D84B-9B69-28A1622E4DA9}"/>
    <hyperlink ref="Q470" r:id="rId219" xr:uid="{EFCE4AC1-7B6A-EF49-BA93-C5FA4282BCF8}"/>
    <hyperlink ref="Q471" r:id="rId220" xr:uid="{6F6886EF-AE37-134A-B54D-CA3D421A0383}"/>
    <hyperlink ref="Q472" r:id="rId221" xr:uid="{21292446-1D6B-A745-8614-4C269D74A76A}"/>
    <hyperlink ref="Q473" r:id="rId222" xr:uid="{458D057E-843D-3C4E-9C1A-FD230C294110}"/>
    <hyperlink ref="Q474" r:id="rId223" xr:uid="{771AE939-0DB6-7E42-B657-FC9A53802194}"/>
    <hyperlink ref="Q475" r:id="rId224" xr:uid="{5CD17087-87C7-444E-905D-93CAD92C751E}"/>
    <hyperlink ref="Q476" r:id="rId225" xr:uid="{E6D2500E-CFF9-DF4F-954C-A53C43B5ECCB}"/>
    <hyperlink ref="Q477" r:id="rId226" xr:uid="{79D7C367-494C-4E44-A980-5B4E25B32350}"/>
    <hyperlink ref="Q478" r:id="rId227" xr:uid="{38CAB104-26BC-164A-9AE4-BEFF5C47A182}"/>
    <hyperlink ref="Q479" r:id="rId228" xr:uid="{8E1121A4-ED46-4446-99EC-B855799970C1}"/>
    <hyperlink ref="Q480" r:id="rId229" xr:uid="{38D9239C-CCC8-46F6-BFA3-B1BB0A9174C6}"/>
    <hyperlink ref="Q481" r:id="rId230" xr:uid="{84ADFAD0-FA02-473B-8D2E-2D55FA99F436}"/>
    <hyperlink ref="Q482" r:id="rId231" xr:uid="{857CBFDA-55D3-43E6-989E-2CAACAD63DDD}"/>
    <hyperlink ref="Q483" r:id="rId232" xr:uid="{1D65DB29-139C-4A46-98AE-BB1312FA5BBA}"/>
    <hyperlink ref="Q484" r:id="rId233" xr:uid="{5D59FF72-7B45-488E-BA74-B0852AA8317F}"/>
    <hyperlink ref="Q485" r:id="rId234" xr:uid="{BFAEB284-8AB4-4B75-B6FA-3C66787EE27E}"/>
    <hyperlink ref="Q486" r:id="rId235" xr:uid="{E0DD94E5-01C8-4224-8BEC-3713DB7958E7}"/>
    <hyperlink ref="Q487" r:id="rId236" xr:uid="{AF0A255D-BF0D-4463-8984-17C3BD343E6F}"/>
    <hyperlink ref="Q488" r:id="rId237" xr:uid="{8660A96F-F7FD-4346-8F3B-19DA445C7B44}"/>
    <hyperlink ref="Q489" r:id="rId238" xr:uid="{CBF51988-9365-454C-B1DA-4E903E7E8E81}"/>
    <hyperlink ref="Q490" r:id="rId239" xr:uid="{32D170F3-9B1C-4570-AEB6-6B2E63B3BC8E}"/>
    <hyperlink ref="Q491" r:id="rId240" xr:uid="{B5AA0E20-4F81-4619-A53E-DB8FB122DB99}"/>
    <hyperlink ref="Q492" r:id="rId241" xr:uid="{B292B7C3-113C-4AFC-A32C-705D68AC164F}"/>
    <hyperlink ref="Q493" r:id="rId242" xr:uid="{CED0EF56-742A-47B1-9ADF-3B7FE73E90FB}"/>
    <hyperlink ref="Q494" r:id="rId243" xr:uid="{D46650EB-9D71-430F-8D00-970DC6A4C887}"/>
    <hyperlink ref="Q495" r:id="rId244" xr:uid="{F408A61A-66B7-4749-83C5-650271A0B8BB}"/>
    <hyperlink ref="Q496" r:id="rId245" xr:uid="{27AE3126-888E-4C26-9FA6-BD17DB102844}"/>
    <hyperlink ref="Q497" r:id="rId246" xr:uid="{D7830194-39A2-4DA5-B6C3-06DA3C70730A}"/>
    <hyperlink ref="Q498" r:id="rId247" xr:uid="{F0493001-AAC2-4147-B9C6-F6ABFA83184A}"/>
    <hyperlink ref="Q499" r:id="rId248" xr:uid="{D440B5B8-C438-4543-9D21-9C0C0480395C}"/>
    <hyperlink ref="Q500" r:id="rId249" xr:uid="{F6CEBF7A-409D-42F2-AE81-048CFE09B734}"/>
    <hyperlink ref="Q501" r:id="rId250" xr:uid="{B1BDC348-66B1-4EF7-8212-0CE10737F31A}"/>
    <hyperlink ref="Q502" r:id="rId251" xr:uid="{D80CC6AA-162C-4875-A3E3-6362D2A725BD}"/>
    <hyperlink ref="Q503" r:id="rId252" xr:uid="{491F856C-581B-430C-BDA0-EB0290E89D15}"/>
    <hyperlink ref="Q504" r:id="rId253" xr:uid="{8F7EFB42-DFAE-42AB-AFEA-0872FDAEFFAF}"/>
    <hyperlink ref="Q505" r:id="rId254" xr:uid="{D653590C-964B-4FE5-AB8E-04ED665F5C8F}"/>
    <hyperlink ref="Q506" r:id="rId255" xr:uid="{B7FFC716-DAF9-4937-AEC8-EFC61C9ED0AC}"/>
    <hyperlink ref="Q507" r:id="rId256" xr:uid="{A0E26CDE-9BCE-4E8F-B5BD-65318BD15EE1}"/>
    <hyperlink ref="Q508" r:id="rId257" xr:uid="{66F8A0F8-86FE-4AB1-8A75-67C7821FB41E}"/>
    <hyperlink ref="Q509" r:id="rId258" xr:uid="{C9F2B4E2-BA4A-4D9E-9AE6-169D38D1AFDD}"/>
    <hyperlink ref="Q510" r:id="rId259" xr:uid="{9F300F15-E744-4760-93E8-C89A46903A96}"/>
    <hyperlink ref="Q511" r:id="rId260" xr:uid="{01190D81-E4C8-4F85-B48E-65C58BFA6B32}"/>
    <hyperlink ref="Q512" r:id="rId261" xr:uid="{8C786B2C-84A3-418A-A532-106982097019}"/>
    <hyperlink ref="Q513" r:id="rId262" xr:uid="{011736B4-0279-4F4B-A399-E88FF65293CB}"/>
    <hyperlink ref="Q514" r:id="rId263" xr:uid="{1DC2859D-EA78-4313-AA2B-7B434DE62FDA}"/>
    <hyperlink ref="Q515" r:id="rId264" xr:uid="{249A230B-290A-46B7-8A19-078FEDA1A5FA}"/>
    <hyperlink ref="Q516" r:id="rId265" xr:uid="{21840BCE-3CC1-43BD-A4EA-42B96EBFA773}"/>
    <hyperlink ref="Q517" r:id="rId266" xr:uid="{04DCC360-70BB-446A-92C8-FE825EB25B09}"/>
    <hyperlink ref="Q518" r:id="rId267" xr:uid="{5B1E5BE3-DE53-4F5B-A5B3-5078B8D29BD4}"/>
    <hyperlink ref="Q519" r:id="rId268" xr:uid="{D302A226-427E-4ABE-83AF-6000BF7FF4D7}"/>
    <hyperlink ref="Q520" r:id="rId269" xr:uid="{17D97085-5CE5-46B8-9F24-4E75D4685E3E}"/>
    <hyperlink ref="Q521" r:id="rId270" xr:uid="{BDB25573-1873-4F3D-95F2-291F7FE9A191}"/>
    <hyperlink ref="Q522" r:id="rId271" xr:uid="{F8B00472-0C33-40E0-AC33-A3FBD13D12AE}"/>
    <hyperlink ref="Q523" r:id="rId272" xr:uid="{0B2C65A2-AA01-4DC2-80C6-2AC23C68E9A9}"/>
    <hyperlink ref="Q524" r:id="rId273" xr:uid="{EBAAAA0A-6B38-45F6-BEFE-3AA1E44EBAEE}"/>
    <hyperlink ref="Q525" r:id="rId274" xr:uid="{C73D3D8B-953A-480A-BF74-8D41B2604F59}"/>
    <hyperlink ref="Q526" r:id="rId275" xr:uid="{756D3C43-9E49-4C59-ADB3-684EEE6353A9}"/>
    <hyperlink ref="Q527" r:id="rId276" xr:uid="{88F462CC-FA23-49DC-B524-E6E8285422EA}"/>
    <hyperlink ref="Q528" r:id="rId277" xr:uid="{EB8972F5-FBA4-4389-8EA2-146C9EBC4909}"/>
    <hyperlink ref="Q529" r:id="rId278" xr:uid="{BD56EB2E-E86E-4E82-A833-17499224A175}"/>
    <hyperlink ref="Q530" r:id="rId279" xr:uid="{E99C4BC9-7AB7-49CC-8856-2CAB90BE036F}"/>
    <hyperlink ref="Q531" r:id="rId280" xr:uid="{AB9D348B-E296-48C7-9079-45E08717D9CA}"/>
    <hyperlink ref="Q532" r:id="rId281" xr:uid="{3AC7041F-C329-45D6-BBBE-A74D48AAC226}"/>
    <hyperlink ref="Q533" r:id="rId282" xr:uid="{35E360CD-A7A1-4671-AF77-1969426204C0}"/>
    <hyperlink ref="Q534" r:id="rId283" xr:uid="{78A31112-F1C8-4005-A17B-B76F05514F86}"/>
    <hyperlink ref="Q535" r:id="rId284" xr:uid="{E635FAEA-93B2-411E-AB5E-7C06B2242DF7}"/>
    <hyperlink ref="Q536" r:id="rId285" xr:uid="{9C8E3D4A-723A-4019-BE6F-4A2E1BD767DE}"/>
    <hyperlink ref="Q537" r:id="rId286" xr:uid="{4CDA1301-83DA-48D5-85B8-917F4277B7E7}"/>
    <hyperlink ref="Q538" r:id="rId287" xr:uid="{5429F55A-4063-49B8-9B3C-630CE4EBA9D0}"/>
    <hyperlink ref="Q539" r:id="rId288" xr:uid="{65318191-3BE6-408E-8958-1EBFEE53CA98}"/>
    <hyperlink ref="Q540" r:id="rId289" xr:uid="{F431EA4A-1532-41E0-B461-223E92401D9F}"/>
    <hyperlink ref="Q541" r:id="rId290" xr:uid="{8C70DB3B-FB25-44AF-AEDD-96DB7504ED54}"/>
    <hyperlink ref="Q542" r:id="rId291" xr:uid="{9FD8A202-3DE1-4AB5-876D-E05504536055}"/>
    <hyperlink ref="Q543" r:id="rId292" xr:uid="{487473FF-91AD-41B3-A4A9-5AC0BEEF06D9}"/>
    <hyperlink ref="Q544" r:id="rId293" xr:uid="{5B7168CD-B9ED-4F55-94CA-D01C30B0A0AC}"/>
    <hyperlink ref="Q545" r:id="rId294" xr:uid="{2D1DF2A7-863B-418B-A74B-F498C03A0028}"/>
    <hyperlink ref="Q546" r:id="rId295" xr:uid="{A2FBF7E6-2752-46C6-B425-2F63DA7448F3}"/>
    <hyperlink ref="Q547" r:id="rId296" xr:uid="{4CD2AAE4-CA77-4825-B4DA-D05325B41ED5}"/>
    <hyperlink ref="Q548" r:id="rId297" xr:uid="{06A3CE9E-E126-4A73-9A82-DC041B6EF759}"/>
    <hyperlink ref="Q549" r:id="rId298" xr:uid="{73D600E1-CCB5-4B21-9D79-F191F5C09763}"/>
    <hyperlink ref="Q550" r:id="rId299" xr:uid="{B2971E98-0D35-425B-B2A3-A2709B48FFDD}"/>
    <hyperlink ref="Q551" r:id="rId300" xr:uid="{E02063EA-5D1A-4515-AF91-2BFAB5D26CDA}"/>
    <hyperlink ref="Q552" r:id="rId301" xr:uid="{F435109B-1DE7-4F10-A56E-8585FAF60183}"/>
    <hyperlink ref="Q553" r:id="rId302" xr:uid="{9CD7C523-F6B2-43CD-A77E-2B0B21A95F84}"/>
    <hyperlink ref="Q554" r:id="rId303" xr:uid="{BCA7B4A5-0D86-4E68-AEF2-6E53046A2EF4}"/>
    <hyperlink ref="Q555" r:id="rId304" xr:uid="{C547AEEC-E765-4ECB-A7E2-F65096567B1E}"/>
    <hyperlink ref="Q556" r:id="rId305" xr:uid="{7775EDA0-F400-4EB3-8CAB-62B4058E817D}"/>
    <hyperlink ref="Q557" r:id="rId306" xr:uid="{41E4E6EF-1B51-4AAB-BF22-C7B10B9AC110}"/>
    <hyperlink ref="Q558" r:id="rId307" xr:uid="{D26D4F26-1B10-481F-84D2-1CA525BDDC65}"/>
    <hyperlink ref="Q559" r:id="rId308" xr:uid="{88F46D2D-D8A7-44E9-A4B9-C3D4AC328CD6}"/>
    <hyperlink ref="Q560" r:id="rId309" xr:uid="{767911D4-0D21-4A2D-8479-FE9DDEEAE8C6}"/>
    <hyperlink ref="Q561" r:id="rId310" xr:uid="{9F962C58-BE38-40D5-8459-9937CA91F79D}"/>
    <hyperlink ref="Q562" r:id="rId311" xr:uid="{1FBA02B7-7FAA-4651-96E7-AA803FB4619A}"/>
    <hyperlink ref="Q563" r:id="rId312" xr:uid="{73F602FE-E4CD-4FF6-9ADE-A4D64F154F3A}"/>
    <hyperlink ref="Q564" r:id="rId313" xr:uid="{C48664B1-D922-4974-9BE1-578AE42396B5}"/>
    <hyperlink ref="Q565" r:id="rId314" xr:uid="{B4D71EFE-4AC9-45AD-B141-E3784B9AAC63}"/>
    <hyperlink ref="Q566" r:id="rId315" xr:uid="{DA76FA2E-798C-4AD3-A5BC-3A80D5FE5985}"/>
    <hyperlink ref="Q567" r:id="rId316" xr:uid="{8DD3548F-80C0-4FEA-98AB-5F3BA3CD99E3}"/>
    <hyperlink ref="Q568" r:id="rId317" xr:uid="{D67F2259-BA16-4520-B667-914C837115FE}"/>
    <hyperlink ref="Q569" r:id="rId318" xr:uid="{80FB2EC6-50AD-43B7-8C92-896104FCC39C}"/>
    <hyperlink ref="Q570" r:id="rId319" xr:uid="{1FD72608-920C-41B9-B50F-D38A7392FD02}"/>
    <hyperlink ref="Q571" r:id="rId320" xr:uid="{D803F133-66C2-4325-8E46-DA9641552395}"/>
    <hyperlink ref="Q572" r:id="rId321" xr:uid="{32C88D96-12D7-4204-9A7C-8E59C0D515EB}"/>
    <hyperlink ref="Q573" r:id="rId322" xr:uid="{EF8DBA44-BDDF-48C9-B405-2F4EE65E852A}"/>
    <hyperlink ref="Q574" r:id="rId323" xr:uid="{45814E1B-A6D1-465D-8006-7E2401C02F3F}"/>
    <hyperlink ref="Q575" r:id="rId324" xr:uid="{D3997B42-CB30-4E2A-B029-C703943A4522}"/>
    <hyperlink ref="Q576" r:id="rId325" xr:uid="{3ED2C717-53B6-4FFB-AFBD-240EED89D0FA}"/>
    <hyperlink ref="Q577" r:id="rId326" xr:uid="{EAC37281-CBA2-4806-9B1B-6CFD0610B44A}"/>
    <hyperlink ref="Q578" r:id="rId327" xr:uid="{6A0C2B58-E010-4BDB-8F4D-6F34F0BE8FF1}"/>
    <hyperlink ref="Q579" r:id="rId328" xr:uid="{39A874F3-3CE2-4D8C-A220-604762E648C5}"/>
    <hyperlink ref="Q580" r:id="rId329" xr:uid="{0A143262-41FC-4755-B331-A785BEB80D78}"/>
    <hyperlink ref="Q581" r:id="rId330" xr:uid="{39A5FD76-D4D5-48C1-BD86-4F2D7C7EE7C3}"/>
    <hyperlink ref="Q582" r:id="rId331" xr:uid="{63228CB0-B144-4F5F-8E76-5BA5CA0AFAA9}"/>
    <hyperlink ref="Q583" r:id="rId332" xr:uid="{D054D8A6-4C99-4F35-9565-BC588C12BEAC}"/>
    <hyperlink ref="Q584" r:id="rId333" xr:uid="{B5EEAABD-9B78-464D-AF77-8A5D7A039C20}"/>
    <hyperlink ref="Q585" r:id="rId334" xr:uid="{CA37B16E-E92A-46BC-9A41-83359E0AB75C}"/>
    <hyperlink ref="Q586" r:id="rId335" xr:uid="{F2644517-9CC3-4FAF-A994-B8DF0D82F078}"/>
    <hyperlink ref="Q587" r:id="rId336" xr:uid="{D8CBD557-BFA5-48D7-9621-4A1CA0C5ACEA}"/>
    <hyperlink ref="Q588" r:id="rId337" xr:uid="{304B1F42-9EC0-4298-8952-970C4A060EFB}"/>
    <hyperlink ref="Q589" r:id="rId338" xr:uid="{C2870865-16E5-46DB-AD23-54279E32BFFB}"/>
    <hyperlink ref="Q590" r:id="rId339" xr:uid="{B137559C-ADAF-4566-A6F2-811BDC1B24C1}"/>
    <hyperlink ref="Q591" r:id="rId340" xr:uid="{D6D8B954-E9C0-47D7-8BB6-55B6E969F821}"/>
    <hyperlink ref="Q592" r:id="rId341" xr:uid="{21F14953-11AA-456F-9900-574D78D49BCC}"/>
    <hyperlink ref="Q593" r:id="rId342" xr:uid="{2145E7B7-259F-47C4-929D-548A3EA9AF6F}"/>
    <hyperlink ref="Q594" r:id="rId343" xr:uid="{12744D16-8F42-4405-A690-AF6A86A1E540}"/>
    <hyperlink ref="Q595" r:id="rId344" xr:uid="{706EA504-4154-4AA2-8298-C35629557F93}"/>
    <hyperlink ref="Q596" r:id="rId345" xr:uid="{C3ED2967-BE1E-4C9B-A706-DA4BA01BACD1}"/>
    <hyperlink ref="Q597" r:id="rId346" xr:uid="{2CDE9832-7D1A-4CDA-AB7A-6C3EAAA25EEB}"/>
    <hyperlink ref="Q598" r:id="rId347" xr:uid="{C85D8C4F-E908-437B-8BDE-5EDA9B7F24F1}"/>
    <hyperlink ref="Q599" r:id="rId348" xr:uid="{436C76E1-35CB-4C9A-BFE7-1C6BC187B3A3}"/>
    <hyperlink ref="Q600" r:id="rId349" xr:uid="{8993D645-BB29-48AE-9716-A24CFAB0525C}"/>
    <hyperlink ref="Q601" r:id="rId350" xr:uid="{649C07CF-05AC-4B67-B5C0-F758231020BE}"/>
    <hyperlink ref="Q602" r:id="rId351" xr:uid="{C0E729C8-01B3-4F5F-B83E-CE9F69DA4C03}"/>
    <hyperlink ref="Q603" r:id="rId352" xr:uid="{9C0A26CE-BEC1-4CE8-BE4A-D215E0675B07}"/>
    <hyperlink ref="Q604" r:id="rId353" xr:uid="{9D857852-17CE-49F9-9D27-4C65C5AA762A}"/>
    <hyperlink ref="Q605" r:id="rId354" xr:uid="{7E8E1B19-9175-4737-BB45-36A81A938C26}"/>
    <hyperlink ref="Q606" r:id="rId355" xr:uid="{FF3CA71A-414A-4CBD-AF24-C710CB1DA152}"/>
    <hyperlink ref="Q607" r:id="rId356" xr:uid="{462E8820-7737-4CA2-9C92-19728EB3764B}"/>
    <hyperlink ref="Q608" r:id="rId357" xr:uid="{5A82E716-67B2-40FC-BB2A-CC0D9B8C34A7}"/>
    <hyperlink ref="Q609" r:id="rId358" xr:uid="{E384DC7D-FCAA-4073-B972-85C341BE0798}"/>
    <hyperlink ref="Q610" r:id="rId359" xr:uid="{50DB4DF8-1668-41BF-8DBA-DB6284FEF317}"/>
    <hyperlink ref="Q611" r:id="rId360" xr:uid="{45A15482-FF52-476B-A281-C6F783829CC4}"/>
    <hyperlink ref="Q612" r:id="rId361" xr:uid="{1F106175-7082-454B-856E-CCA2B67A0C30}"/>
    <hyperlink ref="Q613" r:id="rId362" xr:uid="{E4EF4EAD-6C94-42C0-97A3-1D756528C83D}"/>
    <hyperlink ref="Q614" r:id="rId363" xr:uid="{3561FBE7-05C9-47E9-ABA2-446EF7274FB2}"/>
  </hyperlinks>
  <pageMargins left="0.7" right="0.7" top="0.75" bottom="0.75" header="0.3" footer="0.3"/>
  <pageSetup paperSize="9" orientation="portrait" r:id="rId3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2023-05-05T14:43:20Z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